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45BCDCDE-834E-428C-B6BB-72C74AA907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Name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1" l="1"/>
  <c r="K53" i="1"/>
  <c r="J53" i="1"/>
  <c r="J52" i="1"/>
  <c r="L46" i="1"/>
  <c r="K46" i="1"/>
  <c r="J46" i="1"/>
  <c r="J41" i="1"/>
  <c r="J38" i="1"/>
  <c r="K32" i="1"/>
  <c r="J32" i="1"/>
  <c r="M24" i="1"/>
  <c r="L24" i="1"/>
  <c r="K24" i="1"/>
  <c r="J24" i="1"/>
  <c r="I24" i="1"/>
  <c r="H24" i="1"/>
  <c r="F24" i="1"/>
  <c r="A24" i="1"/>
  <c r="D24" i="1" s="1"/>
  <c r="M23" i="1"/>
  <c r="L23" i="1"/>
  <c r="K23" i="1"/>
  <c r="J23" i="1"/>
  <c r="I23" i="1"/>
  <c r="H23" i="1"/>
  <c r="F23" i="1"/>
  <c r="A23" i="1"/>
  <c r="D23" i="1" s="1"/>
  <c r="M22" i="1"/>
  <c r="L22" i="1"/>
  <c r="K22" i="1"/>
  <c r="J22" i="1"/>
  <c r="I22" i="1"/>
  <c r="H22" i="1"/>
  <c r="F22" i="1"/>
  <c r="D22" i="1"/>
  <c r="A22" i="1"/>
  <c r="M21" i="1"/>
  <c r="L21" i="1"/>
  <c r="K21" i="1"/>
  <c r="J21" i="1"/>
  <c r="I21" i="1"/>
  <c r="H21" i="1"/>
  <c r="F21" i="1"/>
  <c r="A21" i="1"/>
  <c r="D21" i="1" s="1"/>
  <c r="M20" i="1"/>
  <c r="L20" i="1"/>
  <c r="K20" i="1"/>
  <c r="J20" i="1"/>
  <c r="I20" i="1"/>
  <c r="H20" i="1"/>
  <c r="G20" i="1"/>
  <c r="F20" i="1"/>
  <c r="A20" i="1"/>
  <c r="D20" i="1" s="1"/>
  <c r="M19" i="1"/>
  <c r="L19" i="1"/>
  <c r="K19" i="1"/>
  <c r="J19" i="1"/>
  <c r="I19" i="1"/>
  <c r="H19" i="1"/>
  <c r="G19" i="1"/>
  <c r="F19" i="1"/>
  <c r="D19" i="1"/>
  <c r="A19" i="1"/>
  <c r="M18" i="1"/>
  <c r="L18" i="1"/>
  <c r="K18" i="1"/>
  <c r="J18" i="1"/>
  <c r="I18" i="1"/>
  <c r="H18" i="1"/>
  <c r="G18" i="1"/>
  <c r="F18" i="1"/>
  <c r="A18" i="1"/>
  <c r="D18" i="1" s="1"/>
  <c r="M17" i="1"/>
  <c r="L17" i="1"/>
  <c r="K17" i="1"/>
  <c r="J17" i="1"/>
  <c r="I17" i="1"/>
  <c r="H17" i="1"/>
  <c r="G17" i="1"/>
  <c r="F17" i="1"/>
  <c r="A17" i="1"/>
  <c r="D17" i="1" s="1"/>
  <c r="M16" i="1"/>
  <c r="L16" i="1"/>
  <c r="K16" i="1"/>
  <c r="J16" i="1"/>
  <c r="I16" i="1"/>
  <c r="H16" i="1"/>
  <c r="G16" i="1"/>
  <c r="F16" i="1"/>
  <c r="A16" i="1"/>
  <c r="D16" i="1" s="1"/>
  <c r="M15" i="1"/>
  <c r="L15" i="1"/>
  <c r="K15" i="1"/>
  <c r="J15" i="1"/>
  <c r="I15" i="1"/>
  <c r="H15" i="1"/>
  <c r="G15" i="1"/>
  <c r="F15" i="1"/>
  <c r="D15" i="1"/>
  <c r="A15" i="1"/>
  <c r="M14" i="1"/>
  <c r="L14" i="1"/>
  <c r="K14" i="1"/>
  <c r="J14" i="1"/>
  <c r="I14" i="1"/>
  <c r="H14" i="1"/>
  <c r="G14" i="1"/>
  <c r="F14" i="1"/>
  <c r="A14" i="1"/>
  <c r="D14" i="1" s="1"/>
  <c r="M13" i="1"/>
  <c r="L13" i="1"/>
  <c r="K13" i="1"/>
  <c r="J13" i="1"/>
  <c r="I13" i="1"/>
  <c r="H13" i="1"/>
  <c r="G13" i="1"/>
  <c r="F13" i="1"/>
  <c r="A13" i="1"/>
  <c r="D13" i="1" s="1"/>
  <c r="M12" i="1"/>
  <c r="L12" i="1"/>
  <c r="K12" i="1"/>
  <c r="J12" i="1"/>
  <c r="I12" i="1"/>
  <c r="H12" i="1"/>
  <c r="G12" i="1"/>
  <c r="F12" i="1"/>
  <c r="A12" i="1"/>
  <c r="D12" i="1" s="1"/>
  <c r="M11" i="1"/>
  <c r="L11" i="1"/>
  <c r="K11" i="1"/>
  <c r="J11" i="1"/>
  <c r="I11" i="1"/>
  <c r="H11" i="1"/>
  <c r="G11" i="1"/>
  <c r="F11" i="1"/>
  <c r="D11" i="1"/>
  <c r="A11" i="1"/>
  <c r="M10" i="1"/>
  <c r="L10" i="1"/>
  <c r="K10" i="1"/>
  <c r="J10" i="1"/>
  <c r="I10" i="1"/>
  <c r="H10" i="1"/>
  <c r="G10" i="1"/>
  <c r="F10" i="1"/>
  <c r="A10" i="1"/>
  <c r="D10" i="1" s="1"/>
  <c r="M9" i="1"/>
  <c r="L9" i="1"/>
  <c r="K9" i="1"/>
  <c r="J9" i="1"/>
  <c r="I9" i="1"/>
  <c r="H9" i="1"/>
  <c r="G9" i="1"/>
  <c r="F9" i="1"/>
  <c r="A9" i="1"/>
  <c r="D9" i="1" s="1"/>
  <c r="M8" i="1"/>
  <c r="L8" i="1"/>
  <c r="K8" i="1"/>
  <c r="J8" i="1"/>
  <c r="I8" i="1"/>
  <c r="H8" i="1"/>
  <c r="G8" i="1"/>
  <c r="F8" i="1"/>
  <c r="A8" i="1"/>
  <c r="D8" i="1" s="1"/>
  <c r="M7" i="1"/>
  <c r="L7" i="1"/>
  <c r="K7" i="1"/>
  <c r="J7" i="1"/>
  <c r="I7" i="1"/>
  <c r="H7" i="1"/>
  <c r="G7" i="1"/>
  <c r="F7" i="1"/>
  <c r="D7" i="1"/>
  <c r="A7" i="1"/>
  <c r="M6" i="1"/>
  <c r="L6" i="1"/>
  <c r="K6" i="1"/>
  <c r="J6" i="1"/>
  <c r="I6" i="1"/>
  <c r="H6" i="1"/>
  <c r="G6" i="1"/>
  <c r="F6" i="1"/>
  <c r="A6" i="1"/>
  <c r="D6" i="1" s="1"/>
  <c r="M5" i="1"/>
  <c r="L5" i="1"/>
  <c r="K5" i="1"/>
  <c r="J5" i="1"/>
  <c r="I5" i="1"/>
  <c r="H5" i="1"/>
  <c r="G5" i="1"/>
  <c r="F5" i="1"/>
  <c r="A5" i="1"/>
  <c r="D5" i="1" s="1"/>
  <c r="M4" i="1"/>
  <c r="L4" i="1"/>
  <c r="K4" i="1"/>
  <c r="J4" i="1"/>
  <c r="I4" i="1"/>
  <c r="H4" i="1"/>
  <c r="G4" i="1"/>
  <c r="F4" i="1"/>
  <c r="A4" i="1"/>
  <c r="D4" i="1" s="1"/>
  <c r="M3" i="1"/>
  <c r="L3" i="1"/>
  <c r="K3" i="1"/>
  <c r="J3" i="1"/>
  <c r="I3" i="1"/>
  <c r="H3" i="1"/>
  <c r="G3" i="1"/>
  <c r="F3" i="1"/>
  <c r="D3" i="1"/>
  <c r="A3" i="1"/>
  <c r="M2" i="1"/>
  <c r="L2" i="1"/>
  <c r="K2" i="1"/>
  <c r="J2" i="1"/>
  <c r="I2" i="1"/>
  <c r="H2" i="1"/>
  <c r="G2" i="1"/>
  <c r="F2" i="1"/>
  <c r="A2" i="1"/>
  <c r="D2" i="1" s="1"/>
</calcChain>
</file>

<file path=xl/sharedStrings.xml><?xml version="1.0" encoding="utf-8"?>
<sst xmlns="http://schemas.openxmlformats.org/spreadsheetml/2006/main" count="615" uniqueCount="166">
  <si>
    <t>F.I.O.</t>
  </si>
  <si>
    <t>Ф.И.О.</t>
  </si>
  <si>
    <t>Full Name</t>
  </si>
  <si>
    <t>Xizmat safari hududi</t>
  </si>
  <si>
    <t xml:space="preserve">Хизмат сафари худуди	</t>
  </si>
  <si>
    <t xml:space="preserve">Зона служебной поездки	</t>
  </si>
  <si>
    <t xml:space="preserve">Service trip area	</t>
  </si>
  <si>
    <t>Xizmatsafaridanechakunbolganligi2</t>
  </si>
  <si>
    <t>Transportxarajati2</t>
  </si>
  <si>
    <t>Mehmonxonaharajatmlnsom</t>
  </si>
  <si>
    <t>Kunlikharajatmlnsom</t>
  </si>
  <si>
    <t>Xizmatsafarigaborganlarsoni</t>
  </si>
  <si>
    <t>Xizmat safari turi</t>
  </si>
  <si>
    <t>Хизмат сафари тури</t>
  </si>
  <si>
    <t>Тип командировки</t>
  </si>
  <si>
    <t>Type of business trip</t>
  </si>
  <si>
    <t>Б.Ахмедов Ф.Батиров</t>
  </si>
  <si>
    <t xml:space="preserve">
 Samarqand
  viloyatlari</t>
  </si>
  <si>
    <t>Mahalliy</t>
  </si>
  <si>
    <t>Маҳаллий</t>
  </si>
  <si>
    <t>Местный</t>
  </si>
  <si>
    <t>Local</t>
  </si>
  <si>
    <t>О.Джураев</t>
  </si>
  <si>
    <t>Xorazm viloyati</t>
  </si>
  <si>
    <t>Н.Касимов</t>
  </si>
  <si>
    <t xml:space="preserve">Buxoro   Samarqand  Jizzax Xorazm Farg'ona  Andijon Namangan viloyati Qoraqalpog'iston Respublikasi </t>
  </si>
  <si>
    <t>А.Назаров</t>
  </si>
  <si>
    <t>Andijon  viloyati</t>
  </si>
  <si>
    <t>М.Маджидов Ф.Юнусов А.Юлчиев</t>
  </si>
  <si>
    <t>Namangan viloyati</t>
  </si>
  <si>
    <t>Б.Ахмедов О.Джураев</t>
  </si>
  <si>
    <t>Farg'ona  Andijon Namangan viloyati</t>
  </si>
  <si>
    <t>М.Маджидов Ж.Шермухаммедов А.Акбаров</t>
  </si>
  <si>
    <t xml:space="preserve"> Samarqand viloyati</t>
  </si>
  <si>
    <t>Б.Ахмедов Д.Асадов</t>
  </si>
  <si>
    <t>Qoraqalpog'iston Respublikasi</t>
  </si>
  <si>
    <t>О.Назарбеков Б.Ахмедов</t>
  </si>
  <si>
    <t>М.Маджидов А.Орипов</t>
  </si>
  <si>
    <t xml:space="preserve">
 Navoiy  viloyatlari</t>
  </si>
  <si>
    <t>О.Файзиев</t>
  </si>
  <si>
    <t>М.Маджидов Ф.Батиров</t>
  </si>
  <si>
    <t>О.Назарбеков Б.Ахмедов       Ф.Батиров      О.Джураев Ф.Ибрагимов Ж.Шарасулов</t>
  </si>
  <si>
    <t>О.Назарбеков Б.Ахмедов            Ф.Батиров          О.Джураев Ф.Ибрагимов Ж.Шарасулов</t>
  </si>
  <si>
    <t xml:space="preserve">К.Рахимов               А.Назаров </t>
  </si>
  <si>
    <t xml:space="preserve">К.Рахимов         А.Назаров </t>
  </si>
  <si>
    <t>М.Маджидов Ф.Юнусов                                                                       А.Порсоев</t>
  </si>
  <si>
    <t>М.Маджидов Ф.Юнусов                              А.Порсоев</t>
  </si>
  <si>
    <t>Д.Худайбердиева</t>
  </si>
  <si>
    <t>А.Порсоев Н.Тохтаев Б.Илхомов</t>
  </si>
  <si>
    <t>Хорезмская область</t>
  </si>
  <si>
    <t>Ф.Мусурмонқулов</t>
  </si>
  <si>
    <t>Samarqand Surxondaryo Jizzax 
Qashqadaryo viloyati</t>
  </si>
  <si>
    <t>Самаркандская Сурхондаринская
Кашкадаринская Жиззакская  область</t>
  </si>
  <si>
    <t>Ж.Шарасулов</t>
  </si>
  <si>
    <t>Самаркандская область</t>
  </si>
  <si>
    <t>Б.Ахмедов                 О.Джураев</t>
  </si>
  <si>
    <t>Б.Ахмедов              О.Джураев</t>
  </si>
  <si>
    <t xml:space="preserve">
Бухарская  Самаркандская Джизакская Фергана, Андижанская Наманганская  Хорезмская область Республика Каракалпакстан</t>
  </si>
  <si>
    <t xml:space="preserve">Djuraeva Charos </t>
  </si>
  <si>
    <t xml:space="preserve">Джураева Чарос </t>
  </si>
  <si>
    <t xml:space="preserve">Turkiya </t>
  </si>
  <si>
    <t>Истамбул</t>
  </si>
  <si>
    <t>Стамбул</t>
  </si>
  <si>
    <t>9 kun</t>
  </si>
  <si>
    <t>5-kishi</t>
  </si>
  <si>
    <t>xalqaro</t>
  </si>
  <si>
    <t>халқаро</t>
  </si>
  <si>
    <t>международный</t>
  </si>
  <si>
    <t>international</t>
  </si>
  <si>
    <t>Akbarov Sh.</t>
  </si>
  <si>
    <t>Акбаров Ш.</t>
  </si>
  <si>
    <t>Islomobod</t>
  </si>
  <si>
    <t>Исломобод </t>
  </si>
  <si>
    <t>Исламабад</t>
  </si>
  <si>
    <t>Islamabad</t>
  </si>
  <si>
    <t>4 kun</t>
  </si>
  <si>
    <t>1-kishi</t>
  </si>
  <si>
    <t>3-kishi</t>
  </si>
  <si>
    <t>Boyjigitov O.</t>
  </si>
  <si>
    <t>Бойжигитов О.</t>
  </si>
  <si>
    <t>Farg'ona  viloyati</t>
  </si>
  <si>
    <t>Фаргона вилояти</t>
  </si>
  <si>
    <t>Ферганская область</t>
  </si>
  <si>
    <t>Fergana region</t>
  </si>
  <si>
    <t>3 kun</t>
  </si>
  <si>
    <t>Fayziev O.</t>
  </si>
  <si>
    <t>Файзиев О.</t>
  </si>
  <si>
    <t xml:space="preserve">Fransiya </t>
  </si>
  <si>
    <t>Париж</t>
  </si>
  <si>
    <t>8 kun</t>
  </si>
  <si>
    <t>Moskva, Sankt-Peterburg</t>
  </si>
  <si>
    <t>Москва, Санкт-Петербург</t>
  </si>
  <si>
    <t>Москваа, Санкт-Петербург</t>
  </si>
  <si>
    <t>5 kun</t>
  </si>
  <si>
    <t>75-kishi</t>
  </si>
  <si>
    <t>Sheraliev D.</t>
  </si>
  <si>
    <t>Шералиев Д.</t>
  </si>
  <si>
    <t>Turkiya</t>
  </si>
  <si>
    <t>4-kishi</t>
  </si>
  <si>
    <t>Dadaboev I.</t>
  </si>
  <si>
    <t>Дадабоев И.</t>
  </si>
  <si>
    <t>Najmiddinov F.</t>
  </si>
  <si>
    <t>Нажмиддинов Ф.</t>
  </si>
  <si>
    <t>Kenjaboev Sh.</t>
  </si>
  <si>
    <t>Кенжабоев Ш.</t>
  </si>
  <si>
    <t>Izrail</t>
  </si>
  <si>
    <t>Израиль</t>
  </si>
  <si>
    <t>2 kun</t>
  </si>
  <si>
    <t>2-kishi</t>
  </si>
  <si>
    <t>Nyu-York</t>
  </si>
  <si>
    <t>Нью-Йорк</t>
  </si>
  <si>
    <t>Ньюорк</t>
  </si>
  <si>
    <t>Murodov B.</t>
  </si>
  <si>
    <t>Муродов Б.</t>
  </si>
  <si>
    <t>Nur-Sultan-Almata</t>
  </si>
  <si>
    <t>Нур-Султан-Алмата</t>
  </si>
  <si>
    <t>Лмата</t>
  </si>
  <si>
    <t>Akbarov A.</t>
  </si>
  <si>
    <t>Акбаров А.</t>
  </si>
  <si>
    <t>Parij-Stambul</t>
  </si>
  <si>
    <t>Париж-Стамбул</t>
  </si>
  <si>
    <t>Xushnazarova L.</t>
  </si>
  <si>
    <t>Хушназарова Л.</t>
  </si>
  <si>
    <t>Baku</t>
  </si>
  <si>
    <t>Баку</t>
  </si>
  <si>
    <t>7 kun</t>
  </si>
  <si>
    <t>Dushanbe</t>
  </si>
  <si>
    <t>Душанбе</t>
  </si>
  <si>
    <t>Musurmonkulov F.</t>
  </si>
  <si>
    <t>Мусурмонкулов Ф.</t>
  </si>
  <si>
    <t>Stambul</t>
  </si>
  <si>
    <t>Niyazbekov J.</t>
  </si>
  <si>
    <t>Ниязбеков Ж.</t>
  </si>
  <si>
    <t>Yuldashev O.</t>
  </si>
  <si>
    <t>Юлдашев О.</t>
  </si>
  <si>
    <t>Dexkonov X.</t>
  </si>
  <si>
    <t>Дехконов Х.</t>
  </si>
  <si>
    <t>Fransiya, Italiya,Germaniya, Stambul</t>
  </si>
  <si>
    <t>Франция, Италия,Германия, Стамбул</t>
  </si>
  <si>
    <t>Франция, Италия, Германия, Стамбул</t>
  </si>
  <si>
    <t>16 kun</t>
  </si>
  <si>
    <t>Amankulov K.</t>
  </si>
  <si>
    <t>Аманкулов К.</t>
  </si>
  <si>
    <t>Turkmaniston</t>
  </si>
  <si>
    <t>Туркманистон</t>
  </si>
  <si>
    <t>Туркменистан</t>
  </si>
  <si>
    <t>Turkmenistan</t>
  </si>
  <si>
    <t>6 kun</t>
  </si>
  <si>
    <t>30-kishi</t>
  </si>
  <si>
    <t>Djuraev F.</t>
  </si>
  <si>
    <t>Джураев Ф.</t>
  </si>
  <si>
    <t xml:space="preserve">Kazaxstan </t>
  </si>
  <si>
    <t xml:space="preserve">Казахстан </t>
  </si>
  <si>
    <t>Казакистан</t>
  </si>
  <si>
    <t xml:space="preserve">Kazakistan </t>
  </si>
  <si>
    <t>Eshdavlatov X.</t>
  </si>
  <si>
    <t>Ешдавлатов Х.</t>
  </si>
  <si>
    <t>Nyu-York, Minisota, Illinois, Pensilvaniya</t>
  </si>
  <si>
    <t>Нью-Йорк, Минисота, Иллиноис, Пенсилвания</t>
  </si>
  <si>
    <t>Нью-Йорк, Минисота, Иллиноисорк, Минисота, Иллиноис, Пенсилвания</t>
  </si>
  <si>
    <t>13 kun</t>
  </si>
  <si>
    <t>96-kishi</t>
  </si>
  <si>
    <t>Stambul-Moskva</t>
  </si>
  <si>
    <t>Стамбул-Москва</t>
  </si>
  <si>
    <t xml:space="preserve"> 5 kun</t>
  </si>
  <si>
    <t>44-kishi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</si>
</sst>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20212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ol.ilxomov/Desktop/1.1.%2016_&#1061;&#1080;&#1079;&#1084;&#1072;&#1090;_&#1089;&#1072;&#1092;&#1072;&#1088;&#1080;_&#1203;&#1072;&#1088;&#1072;&#1078;&#1072;&#1090;&#1083;&#1072;&#1088;&#1080;_&#1093;&#1086;&#1088;&#1080;&#1078;_&#1074;&#1072;_&#1056;&#1077;&#1089;&#1087;_&#1203;&#1091;&#1076;&#1091;&#1076;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ориж"/>
      <sheetName val="sheetname (2)"/>
    </sheetNames>
    <sheetDataSet>
      <sheetData sheetId="0" refreshError="1"/>
      <sheetData sheetId="1" refreshError="1">
        <row r="5">
          <cell r="B5" t="str">
            <v>B.Axmedov F.Batirov</v>
          </cell>
          <cell r="D5" t="str">
            <v xml:space="preserve"> Самарқанд, 
 вилоятлари</v>
          </cell>
          <cell r="E5" t="str">
            <v>Самарканд
область</v>
          </cell>
          <cell r="F5" t="str">
            <v xml:space="preserve"> Samarkand
 regions</v>
          </cell>
          <cell r="K5" t="str">
            <v>4 kun</v>
          </cell>
          <cell r="L5">
            <v>408000</v>
          </cell>
          <cell r="M5"/>
          <cell r="N5">
            <v>54000</v>
          </cell>
          <cell r="O5" t="str">
            <v>2-kishi</v>
          </cell>
        </row>
        <row r="6">
          <cell r="B6" t="str">
            <v>O.Djurayev</v>
          </cell>
          <cell r="D6" t="str">
            <v xml:space="preserve">Хоразм  вилояти </v>
          </cell>
          <cell r="E6" t="str">
            <v>Хорaзм область</v>
          </cell>
          <cell r="F6" t="str">
            <v xml:space="preserve"> Khorezm region</v>
          </cell>
          <cell r="K6" t="str">
            <v>3 kun</v>
          </cell>
          <cell r="L6">
            <v>1529697</v>
          </cell>
          <cell r="M6">
            <v>440000</v>
          </cell>
          <cell r="N6">
            <v>90000</v>
          </cell>
          <cell r="O6" t="str">
            <v>1-kishi</v>
          </cell>
        </row>
        <row r="7">
          <cell r="B7" t="str">
            <v>N.Kasimov</v>
          </cell>
          <cell r="D7" t="str">
            <v>Бухоро Самарканд Жззах Хоразм фаргона Андижон, наманган вилояти Қорақалпоғистон Республикаси</v>
          </cell>
          <cell r="E7" t="str">
            <v xml:space="preserve">
Бухарская  Samarkand ДжизакскаяФергана, Андижанская Наманганская область Хорaзм Республика Каракалпакстан</v>
          </cell>
          <cell r="F7" t="str">
            <v xml:space="preserve">Bukhara Samarkand Khorezm  Jizzakh Fergana,  Andijon Namangan region Republic of Karakalpakstan </v>
          </cell>
          <cell r="K7" t="str">
            <v>30 kun</v>
          </cell>
          <cell r="L7">
            <v>187420</v>
          </cell>
          <cell r="M7">
            <v>2040000</v>
          </cell>
          <cell r="N7">
            <v>210000</v>
          </cell>
          <cell r="O7" t="str">
            <v>1 kishi</v>
          </cell>
        </row>
        <row r="8">
          <cell r="B8" t="str">
            <v>A.Nazarov</v>
          </cell>
          <cell r="D8" t="str">
            <v>Андижон вилояти</v>
          </cell>
          <cell r="E8" t="str">
            <v>Андижанская область</v>
          </cell>
          <cell r="F8" t="str">
            <v xml:space="preserve">  Andijon region</v>
          </cell>
          <cell r="K8" t="str">
            <v>7 kun</v>
          </cell>
          <cell r="L8">
            <v>168360</v>
          </cell>
          <cell r="M8">
            <v>400000</v>
          </cell>
          <cell r="N8">
            <v>60000</v>
          </cell>
          <cell r="O8" t="str">
            <v>1 kishi</v>
          </cell>
        </row>
        <row r="9">
          <cell r="B9" t="str">
            <v>M.Madjidov F.Yunusov
A.Yulchiyev</v>
          </cell>
          <cell r="D9" t="str">
            <v>наманган вилояти</v>
          </cell>
          <cell r="E9" t="str">
            <v xml:space="preserve"> Наманганская область</v>
          </cell>
          <cell r="F9" t="str">
            <v>Namangan region</v>
          </cell>
          <cell r="K9" t="str">
            <v>1 kun</v>
          </cell>
          <cell r="L9"/>
          <cell r="M9"/>
          <cell r="N9">
            <v>90000</v>
          </cell>
          <cell r="O9" t="str">
            <v>3 kishi</v>
          </cell>
        </row>
        <row r="10">
          <cell r="B10" t="str">
            <v>B.Axmedov O.Djurayev</v>
          </cell>
          <cell r="D10" t="str">
            <v>фаргона Андижон, наманган вилояти</v>
          </cell>
          <cell r="E10" t="str">
            <v>Фергана, Андижанская Наманганская область</v>
          </cell>
          <cell r="F10" t="str">
            <v>Fergana,  Andijon Namangan region</v>
          </cell>
          <cell r="K10" t="str">
            <v>8 kun</v>
          </cell>
          <cell r="L10">
            <v>173508</v>
          </cell>
          <cell r="M10">
            <v>1020000</v>
          </cell>
          <cell r="N10">
            <v>120000</v>
          </cell>
          <cell r="O10" t="str">
            <v>2  kishi</v>
          </cell>
        </row>
        <row r="11">
          <cell r="B11" t="str">
            <v>M.Madjidov J.Shermuxammedov 
A Akbarov</v>
          </cell>
          <cell r="D11" t="str">
            <v>Самарканд
область</v>
          </cell>
          <cell r="E11" t="str">
            <v xml:space="preserve"> Самаркандская область</v>
          </cell>
          <cell r="F11" t="str">
            <v xml:space="preserve"> Samarkand
 regions</v>
          </cell>
          <cell r="K11" t="str">
            <v xml:space="preserve"> 5 kun</v>
          </cell>
          <cell r="L11">
            <v>1094164</v>
          </cell>
          <cell r="M11">
            <v>1320000</v>
          </cell>
          <cell r="N11">
            <v>120000</v>
          </cell>
          <cell r="O11" t="str">
            <v>3 kishi</v>
          </cell>
        </row>
        <row r="12">
          <cell r="B12" t="str">
            <v>B.Axmedov D.Asadov</v>
          </cell>
          <cell r="D12" t="str">
            <v>Самарканд
область</v>
          </cell>
          <cell r="E12" t="str">
            <v xml:space="preserve"> Самаркандская область</v>
          </cell>
          <cell r="F12" t="str">
            <v xml:space="preserve"> Samarkand
 regions</v>
          </cell>
          <cell r="K12" t="str">
            <v>1 kun</v>
          </cell>
          <cell r="L12"/>
          <cell r="M12"/>
          <cell r="N12">
            <v>30000</v>
          </cell>
          <cell r="O12" t="str">
            <v>2 kishi</v>
          </cell>
        </row>
        <row r="13">
          <cell r="B13" t="str">
            <v>A.Nazarov</v>
          </cell>
          <cell r="D13" t="str">
            <v>Қорақалпоғистон Республикаси</v>
          </cell>
          <cell r="E13" t="str">
            <v>Республика Каракалпакстан</v>
          </cell>
          <cell r="F13" t="str">
            <v xml:space="preserve">The Republic of Karakalpakstan </v>
          </cell>
          <cell r="K13" t="str">
            <v>7 kun</v>
          </cell>
          <cell r="L13">
            <v>1080033</v>
          </cell>
          <cell r="M13">
            <v>600000</v>
          </cell>
          <cell r="N13">
            <v>150000</v>
          </cell>
          <cell r="O13" t="str">
            <v>1 kishi</v>
          </cell>
        </row>
        <row r="25">
          <cell r="B25" t="str">
            <v>O.Nazarbekov B.Axmedov</v>
          </cell>
          <cell r="D25" t="str">
            <v>Самарканд
область</v>
          </cell>
          <cell r="E25" t="str">
            <v xml:space="preserve"> Самаркандская область</v>
          </cell>
          <cell r="F25" t="str">
            <v xml:space="preserve"> Samarkand
 regions</v>
          </cell>
          <cell r="K25" t="str">
            <v>2 kun</v>
          </cell>
          <cell r="L25"/>
          <cell r="M25"/>
          <cell r="N25">
            <v>60000</v>
          </cell>
          <cell r="O25" t="str">
            <v>2 kishi</v>
          </cell>
        </row>
        <row r="26">
          <cell r="B26" t="str">
            <v>M.Madjidov A.Oripov</v>
          </cell>
          <cell r="D26" t="str">
            <v xml:space="preserve"> Навои
 вилоятлари</v>
          </cell>
          <cell r="E26" t="str">
            <v>Навои
область</v>
          </cell>
          <cell r="F26" t="str">
            <v xml:space="preserve"> Navoiy
 regions</v>
          </cell>
          <cell r="K26" t="str">
            <v>3  kun</v>
          </cell>
          <cell r="L26">
            <v>556000</v>
          </cell>
          <cell r="M26">
            <v>1400000</v>
          </cell>
          <cell r="N26">
            <v>180000</v>
          </cell>
          <cell r="O26" t="str">
            <v>2 kishi</v>
          </cell>
        </row>
        <row r="27">
          <cell r="B27" t="str">
            <v>B.Axmedov O.Djurayev</v>
          </cell>
          <cell r="D27" t="str">
            <v>Бухоро Самарканд Жззах Хоразм фаргона Андижон, наманган вилояти Қорақалпоғистон Республикаси</v>
          </cell>
          <cell r="E27" t="str">
            <v xml:space="preserve">
Бухарская  Самаркандская  Джизакская Фергана, Андижанская Наманганская область Хорaзм Республика Каракалпакстан</v>
          </cell>
          <cell r="F27" t="str">
            <v xml:space="preserve">Bukhara Samarkand Khorezm  Jizzakh Fergana,  Andijon Namangan region Republic of Karakalpakstan </v>
          </cell>
          <cell r="K27" t="str">
            <v xml:space="preserve"> 27 kun</v>
          </cell>
          <cell r="L27"/>
          <cell r="M27"/>
          <cell r="N27">
            <v>810000</v>
          </cell>
          <cell r="O27" t="str">
            <v>2 kishi</v>
          </cell>
        </row>
        <row r="28">
          <cell r="B28" t="str">
            <v>O.Fayziyev</v>
          </cell>
          <cell r="D28" t="str">
            <v>Самарканд
область</v>
          </cell>
          <cell r="E28" t="str">
            <v xml:space="preserve"> Самаркандская область</v>
          </cell>
          <cell r="F28" t="str">
            <v xml:space="preserve"> Samarkand
 regions</v>
          </cell>
          <cell r="K28" t="str">
            <v>8-kun</v>
          </cell>
          <cell r="L28">
            <v>147360</v>
          </cell>
          <cell r="M28">
            <v>2100000</v>
          </cell>
          <cell r="N28">
            <v>210000</v>
          </cell>
          <cell r="O28" t="str">
            <v>1 kishi</v>
          </cell>
        </row>
        <row r="29">
          <cell r="B29" t="str">
            <v>M.Madjidov F.Batirov</v>
          </cell>
          <cell r="D29" t="str">
            <v xml:space="preserve"> Самарқанд, 
 вилоятлари</v>
          </cell>
          <cell r="E29" t="str">
            <v xml:space="preserve"> Самаркандская область</v>
          </cell>
          <cell r="F29" t="str">
            <v xml:space="preserve"> Samarkand
 regions</v>
          </cell>
          <cell r="K29" t="str">
            <v>2 kun</v>
          </cell>
          <cell r="L29">
            <v>198750</v>
          </cell>
          <cell r="M29">
            <v>200000</v>
          </cell>
          <cell r="N29">
            <v>120000</v>
          </cell>
          <cell r="O29" t="str">
            <v>2 kishi</v>
          </cell>
        </row>
        <row r="30">
          <cell r="B30" t="str">
            <v>O.Nazarbekov B.Axmedov F.Batirov O.Djurayev F.Ibragimov J.Sharasulov</v>
          </cell>
          <cell r="D30" t="str">
            <v xml:space="preserve"> Самарқанд, 
 вилоятлари</v>
          </cell>
          <cell r="E30" t="str">
            <v xml:space="preserve"> Самаркандская область</v>
          </cell>
          <cell r="F30" t="str">
            <v xml:space="preserve"> Samarkand
 regions</v>
          </cell>
          <cell r="K30" t="str">
            <v>8 kun</v>
          </cell>
          <cell r="L30">
            <v>346000</v>
          </cell>
          <cell r="M30">
            <v>200000</v>
          </cell>
          <cell r="N30">
            <v>120000</v>
          </cell>
          <cell r="O30" t="str">
            <v>6 kishi</v>
          </cell>
        </row>
        <row r="31">
          <cell r="B31" t="str">
            <v>O.Djurayev</v>
          </cell>
          <cell r="D31" t="str">
            <v>Қорақалпоғистон Республикаси</v>
          </cell>
          <cell r="E31" t="str">
            <v>Республика Каракалпакстан</v>
          </cell>
          <cell r="F31" t="str">
            <v xml:space="preserve">The Republic of Karakalpakstan </v>
          </cell>
          <cell r="K31" t="str">
            <v>2 kun</v>
          </cell>
          <cell r="L31">
            <v>1438504</v>
          </cell>
          <cell r="M31">
            <v>500000</v>
          </cell>
          <cell r="N31">
            <v>30000</v>
          </cell>
          <cell r="O31" t="str">
            <v>1 kishi</v>
          </cell>
        </row>
        <row r="32">
          <cell r="B32" t="str">
            <v xml:space="preserve">K.Raximov A.Nazarov </v>
          </cell>
          <cell r="D32" t="str">
            <v>фаргона Андижон, наманган вилояти</v>
          </cell>
          <cell r="E32" t="str">
            <v>Фергана, Андижанская Наманганская область</v>
          </cell>
          <cell r="F32" t="str">
            <v>Fergana,  Andijon Namangan region</v>
          </cell>
          <cell r="K32" t="str">
            <v>3 kun</v>
          </cell>
          <cell r="L32">
            <v>443984</v>
          </cell>
          <cell r="M32">
            <v>1360000</v>
          </cell>
          <cell r="N32">
            <v>180000</v>
          </cell>
          <cell r="O32" t="str">
            <v>2 kishi</v>
          </cell>
        </row>
        <row r="33">
          <cell r="B33" t="str">
            <v>M.Madjidov F.Yunusov A.Porsoyev</v>
          </cell>
          <cell r="D33" t="str">
            <v>наманган вилояти</v>
          </cell>
          <cell r="E33" t="str">
            <v xml:space="preserve"> Наманганская область</v>
          </cell>
          <cell r="F33" t="str">
            <v>Namangan region</v>
          </cell>
          <cell r="K33" t="str">
            <v>10 kun</v>
          </cell>
          <cell r="L33">
            <v>367520</v>
          </cell>
          <cell r="M33">
            <v>3600000</v>
          </cell>
          <cell r="N33">
            <v>720000</v>
          </cell>
          <cell r="O33" t="str">
            <v>3-kishi</v>
          </cell>
        </row>
        <row r="34">
          <cell r="B34" t="str">
            <v>D.Xudayberdiyeva</v>
          </cell>
          <cell r="D34" t="str">
            <v>Бухоро Самарканд Жззах Хоразм фаргона Андижон, наманган вилояти Қорақалпоғистон Республикаси</v>
          </cell>
          <cell r="E34" t="str">
            <v xml:space="preserve">
Бухарская   Самаркандская Джизакская Фергана, Андижанская Наманганская область Хорaзм Республика Каракалпакстан</v>
          </cell>
          <cell r="F34" t="str">
            <v xml:space="preserve">Bukhara Samarkand Khorezm  Jizzakh Fergana,  Andijon Namangan region Republic of Karakalpakstan </v>
          </cell>
          <cell r="K34" t="str">
            <v>30 kun</v>
          </cell>
          <cell r="L34">
            <v>1675296</v>
          </cell>
          <cell r="M34">
            <v>3530000</v>
          </cell>
          <cell r="N34">
            <v>1020000</v>
          </cell>
          <cell r="O34" t="str">
            <v>1 kishi</v>
          </cell>
        </row>
        <row r="35">
          <cell r="B35" t="str">
            <v>A.Porsoyev N.Toxtayev B.Ilxomov</v>
          </cell>
          <cell r="D35" t="str">
            <v xml:space="preserve">Хоразм  вилояти </v>
          </cell>
          <cell r="F35" t="str">
            <v xml:space="preserve"> Khorezm region</v>
          </cell>
          <cell r="K35" t="str">
            <v>12 kun</v>
          </cell>
          <cell r="L35">
            <v>4642086</v>
          </cell>
          <cell r="M35">
            <v>900000</v>
          </cell>
          <cell r="N35">
            <v>180000</v>
          </cell>
          <cell r="O35" t="str">
            <v>3 kishi</v>
          </cell>
        </row>
        <row r="36">
          <cell r="B36" t="str">
            <v>F.Musurmonqulov</v>
          </cell>
          <cell r="D36" t="str">
            <v>Самарқанд Сурхондарё
Қашқадарё Жиззах вилояти</v>
          </cell>
          <cell r="F36" t="str">
            <v>Samarkhand Surkhandaryo Qashqadaryo Jizzak region</v>
          </cell>
          <cell r="K36" t="str">
            <v>30 kun</v>
          </cell>
          <cell r="L36"/>
          <cell r="M36">
            <v>1900000</v>
          </cell>
          <cell r="N36">
            <v>390000</v>
          </cell>
          <cell r="O36" t="str">
            <v>1 kishi</v>
          </cell>
        </row>
        <row r="37">
          <cell r="B37" t="str">
            <v>J.Sharasulov</v>
          </cell>
          <cell r="D37" t="str">
            <v>Самарканд
область</v>
          </cell>
          <cell r="F37" t="str">
            <v xml:space="preserve"> Samarkand
 regions</v>
          </cell>
          <cell r="K37" t="str">
            <v>4 kun</v>
          </cell>
          <cell r="L37">
            <v>182410</v>
          </cell>
          <cell r="M37">
            <v>1200000</v>
          </cell>
          <cell r="N37">
            <v>120000</v>
          </cell>
          <cell r="O37" t="str">
            <v>1 kishi</v>
          </cell>
        </row>
        <row r="38">
          <cell r="B38" t="str">
            <v>B.Axmedov O.Djurayev</v>
          </cell>
          <cell r="D38" t="str">
            <v>Бухоро Самарканд Жззах Хоразм фаргона Андижон, наманган вилояти Қорақалпоғистон Республикаси</v>
          </cell>
          <cell r="F38" t="str">
            <v xml:space="preserve">Bukhara Samarkand Khorezm  Jizzakh Fergana,  Andijon Namangan region Republic of Karakalpakstan </v>
          </cell>
          <cell r="K38" t="str">
            <v>19 kun</v>
          </cell>
          <cell r="L38">
            <v>1416188</v>
          </cell>
          <cell r="M38">
            <v>1275000</v>
          </cell>
          <cell r="N38">
            <v>270000</v>
          </cell>
          <cell r="O38" t="str">
            <v>2 kishi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22" zoomScale="85" zoomScaleNormal="85" workbookViewId="0">
      <selection activeCell="I29" sqref="I29"/>
    </sheetView>
  </sheetViews>
  <sheetFormatPr defaultRowHeight="15.75" x14ac:dyDescent="0.25"/>
  <cols>
    <col min="10" max="10" width="14.875" customWidth="1"/>
    <col min="11" max="11" width="11.875" bestFit="1" customWidth="1"/>
    <col min="12" max="12" width="9.875" bestFit="1" customWidth="1"/>
    <col min="17" max="17" width="10.375" customWidth="1"/>
  </cols>
  <sheetData>
    <row r="1" spans="1:17" ht="63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ht="94.5" x14ac:dyDescent="0.25">
      <c r="A2" s="1" t="str">
        <f>'[1]sheetname (2)'!B5</f>
        <v>B.Axmedov F.Batirov</v>
      </c>
      <c r="B2" s="1" t="s">
        <v>16</v>
      </c>
      <c r="C2" s="1" t="s">
        <v>16</v>
      </c>
      <c r="D2" s="1" t="str">
        <f t="shared" ref="D2:D24" si="0">A2</f>
        <v>B.Axmedov F.Batirov</v>
      </c>
      <c r="E2" s="2" t="s">
        <v>17</v>
      </c>
      <c r="F2" s="1" t="str">
        <f>'[1]sheetname (2)'!D5</f>
        <v xml:space="preserve"> Самарқанд, 
 вилоятлари</v>
      </c>
      <c r="G2" s="1" t="str">
        <f>'[1]sheetname (2)'!E5</f>
        <v>Самарканд
область</v>
      </c>
      <c r="H2" s="1" t="str">
        <f>'[1]sheetname (2)'!F5</f>
        <v xml:space="preserve"> Samarkand
 regions</v>
      </c>
      <c r="I2" s="1" t="str">
        <f>'[1]sheetname (2)'!K5</f>
        <v>4 kun</v>
      </c>
      <c r="J2" s="1">
        <f>'[1]sheetname (2)'!L5</f>
        <v>408000</v>
      </c>
      <c r="K2" s="1">
        <f>'[1]sheetname (2)'!M5</f>
        <v>0</v>
      </c>
      <c r="L2" s="1">
        <f>'[1]sheetname (2)'!N5</f>
        <v>54000</v>
      </c>
      <c r="M2" s="1" t="str">
        <f>'[1]sheetname (2)'!O5</f>
        <v>2-kishi</v>
      </c>
      <c r="N2" s="2" t="s">
        <v>18</v>
      </c>
      <c r="O2" s="2" t="s">
        <v>19</v>
      </c>
      <c r="P2" s="2" t="s">
        <v>20</v>
      </c>
      <c r="Q2" s="2" t="s">
        <v>21</v>
      </c>
    </row>
    <row r="3" spans="1:17" ht="31.5" x14ac:dyDescent="0.25">
      <c r="A3" s="1" t="str">
        <f>'[1]sheetname (2)'!B6</f>
        <v>O.Djurayev</v>
      </c>
      <c r="B3" s="1" t="s">
        <v>22</v>
      </c>
      <c r="C3" s="1" t="s">
        <v>22</v>
      </c>
      <c r="D3" s="1" t="str">
        <f t="shared" si="0"/>
        <v>O.Djurayev</v>
      </c>
      <c r="E3" s="2" t="s">
        <v>23</v>
      </c>
      <c r="F3" s="1" t="str">
        <f>'[1]sheetname (2)'!D6</f>
        <v xml:space="preserve">Хоразм  вилояти </v>
      </c>
      <c r="G3" s="1" t="str">
        <f>'[1]sheetname (2)'!E6</f>
        <v>Хорaзм область</v>
      </c>
      <c r="H3" s="1" t="str">
        <f>'[1]sheetname (2)'!F6</f>
        <v xml:space="preserve"> Khorezm region</v>
      </c>
      <c r="I3" s="1" t="str">
        <f>'[1]sheetname (2)'!K6</f>
        <v>3 kun</v>
      </c>
      <c r="J3" s="1">
        <f>'[1]sheetname (2)'!L6</f>
        <v>1529697</v>
      </c>
      <c r="K3" s="1">
        <f>'[1]sheetname (2)'!M6</f>
        <v>440000</v>
      </c>
      <c r="L3" s="1">
        <f>'[1]sheetname (2)'!N6</f>
        <v>90000</v>
      </c>
      <c r="M3" s="1" t="str">
        <f>'[1]sheetname (2)'!O6</f>
        <v>1-kishi</v>
      </c>
      <c r="N3" s="2" t="s">
        <v>18</v>
      </c>
      <c r="O3" s="2" t="s">
        <v>19</v>
      </c>
      <c r="P3" s="2" t="s">
        <v>20</v>
      </c>
      <c r="Q3" s="2" t="s">
        <v>21</v>
      </c>
    </row>
    <row r="4" spans="1:17" ht="283.5" x14ac:dyDescent="0.25">
      <c r="A4" s="1" t="str">
        <f>'[1]sheetname (2)'!B7</f>
        <v>N.Kasimov</v>
      </c>
      <c r="B4" s="1" t="s">
        <v>24</v>
      </c>
      <c r="C4" s="1" t="s">
        <v>24</v>
      </c>
      <c r="D4" s="1" t="str">
        <f t="shared" si="0"/>
        <v>N.Kasimov</v>
      </c>
      <c r="E4" s="2" t="s">
        <v>25</v>
      </c>
      <c r="F4" s="1" t="str">
        <f>'[1]sheetname (2)'!D7</f>
        <v>Бухоро Самарканд Жззах Хоразм фаргона Андижон, наманган вилояти Қорақалпоғистон Республикаси</v>
      </c>
      <c r="G4" s="1" t="str">
        <f>'[1]sheetname (2)'!E7</f>
        <v xml:space="preserve">
Бухарская  Samarkand ДжизакскаяФергана, Андижанская Наманганская область Хорaзм Республика Каракалпакстан</v>
      </c>
      <c r="H4" s="1" t="str">
        <f>'[1]sheetname (2)'!F7</f>
        <v xml:space="preserve">Bukhara Samarkand Khorezm  Jizzakh Fergana,  Andijon Namangan region Republic of Karakalpakstan </v>
      </c>
      <c r="I4" s="1" t="str">
        <f>'[1]sheetname (2)'!K7</f>
        <v>30 kun</v>
      </c>
      <c r="J4" s="1">
        <f>'[1]sheetname (2)'!L7</f>
        <v>187420</v>
      </c>
      <c r="K4" s="1">
        <f>'[1]sheetname (2)'!M7</f>
        <v>2040000</v>
      </c>
      <c r="L4" s="1">
        <f>'[1]sheetname (2)'!N7</f>
        <v>210000</v>
      </c>
      <c r="M4" s="1" t="str">
        <f>'[1]sheetname (2)'!O7</f>
        <v>1 kishi</v>
      </c>
      <c r="N4" s="2" t="s">
        <v>18</v>
      </c>
      <c r="O4" s="2" t="s">
        <v>19</v>
      </c>
      <c r="P4" s="2" t="s">
        <v>20</v>
      </c>
      <c r="Q4" s="2" t="s">
        <v>21</v>
      </c>
    </row>
    <row r="5" spans="1:17" ht="47.25" x14ac:dyDescent="0.25">
      <c r="A5" s="1" t="str">
        <f>'[1]sheetname (2)'!B8</f>
        <v>A.Nazarov</v>
      </c>
      <c r="B5" s="1" t="s">
        <v>26</v>
      </c>
      <c r="C5" s="1" t="s">
        <v>26</v>
      </c>
      <c r="D5" s="1" t="str">
        <f t="shared" si="0"/>
        <v>A.Nazarov</v>
      </c>
      <c r="E5" s="2" t="s">
        <v>27</v>
      </c>
      <c r="F5" s="1" t="str">
        <f>'[1]sheetname (2)'!D8</f>
        <v>Андижон вилояти</v>
      </c>
      <c r="G5" s="1" t="str">
        <f>'[1]sheetname (2)'!E8</f>
        <v>Андижанская область</v>
      </c>
      <c r="H5" s="1" t="str">
        <f>'[1]sheetname (2)'!F8</f>
        <v xml:space="preserve">  Andijon region</v>
      </c>
      <c r="I5" s="1" t="str">
        <f>'[1]sheetname (2)'!K8</f>
        <v>7 kun</v>
      </c>
      <c r="J5" s="1">
        <f>'[1]sheetname (2)'!L8</f>
        <v>168360</v>
      </c>
      <c r="K5" s="1">
        <f>'[1]sheetname (2)'!M8</f>
        <v>400000</v>
      </c>
      <c r="L5" s="1">
        <f>'[1]sheetname (2)'!N8</f>
        <v>60000</v>
      </c>
      <c r="M5" s="1" t="str">
        <f>'[1]sheetname (2)'!O8</f>
        <v>1 kishi</v>
      </c>
      <c r="N5" s="2" t="s">
        <v>18</v>
      </c>
      <c r="O5" s="2" t="s">
        <v>19</v>
      </c>
      <c r="P5" s="2" t="s">
        <v>20</v>
      </c>
      <c r="Q5" s="2" t="s">
        <v>21</v>
      </c>
    </row>
    <row r="6" spans="1:17" ht="94.5" x14ac:dyDescent="0.25">
      <c r="A6" s="1" t="str">
        <f>'[1]sheetname (2)'!B9</f>
        <v>M.Madjidov F.Yunusov
A.Yulchiyev</v>
      </c>
      <c r="B6" s="1" t="s">
        <v>28</v>
      </c>
      <c r="C6" s="1" t="s">
        <v>28</v>
      </c>
      <c r="D6" s="1" t="str">
        <f t="shared" si="0"/>
        <v>M.Madjidov F.Yunusov
A.Yulchiyev</v>
      </c>
      <c r="E6" s="2" t="s">
        <v>29</v>
      </c>
      <c r="F6" s="1" t="str">
        <f>'[1]sheetname (2)'!D9</f>
        <v>наманган вилояти</v>
      </c>
      <c r="G6" s="1" t="str">
        <f>'[1]sheetname (2)'!E9</f>
        <v xml:space="preserve"> Наманганская область</v>
      </c>
      <c r="H6" s="1" t="str">
        <f>'[1]sheetname (2)'!F9</f>
        <v>Namangan region</v>
      </c>
      <c r="I6" s="1" t="str">
        <f>'[1]sheetname (2)'!K9</f>
        <v>1 kun</v>
      </c>
      <c r="J6" s="1">
        <f>'[1]sheetname (2)'!L9</f>
        <v>0</v>
      </c>
      <c r="K6" s="1">
        <f>'[1]sheetname (2)'!M9</f>
        <v>0</v>
      </c>
      <c r="L6" s="1">
        <f>'[1]sheetname (2)'!N9</f>
        <v>90000</v>
      </c>
      <c r="M6" s="1" t="str">
        <f>'[1]sheetname (2)'!O9</f>
        <v>3 kishi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17" ht="94.5" x14ac:dyDescent="0.25">
      <c r="A7" s="1" t="str">
        <f>'[1]sheetname (2)'!B10</f>
        <v>B.Axmedov O.Djurayev</v>
      </c>
      <c r="B7" s="1" t="s">
        <v>30</v>
      </c>
      <c r="C7" s="1" t="s">
        <v>30</v>
      </c>
      <c r="D7" s="1" t="str">
        <f t="shared" si="0"/>
        <v>B.Axmedov O.Djurayev</v>
      </c>
      <c r="E7" s="2" t="s">
        <v>31</v>
      </c>
      <c r="F7" s="1" t="str">
        <f>'[1]sheetname (2)'!D10</f>
        <v>фаргона Андижон, наманган вилояти</v>
      </c>
      <c r="G7" s="1" t="str">
        <f>'[1]sheetname (2)'!E10</f>
        <v>Фергана, Андижанская Наманганская область</v>
      </c>
      <c r="H7" s="1" t="str">
        <f>'[1]sheetname (2)'!F10</f>
        <v>Fergana,  Andijon Namangan region</v>
      </c>
      <c r="I7" s="1" t="str">
        <f>'[1]sheetname (2)'!K10</f>
        <v>8 kun</v>
      </c>
      <c r="J7" s="1">
        <f>'[1]sheetname (2)'!L10</f>
        <v>173508</v>
      </c>
      <c r="K7" s="1">
        <f>'[1]sheetname (2)'!M10</f>
        <v>1020000</v>
      </c>
      <c r="L7" s="1">
        <f>'[1]sheetname (2)'!N10</f>
        <v>120000</v>
      </c>
      <c r="M7" s="1" t="str">
        <f>'[1]sheetname (2)'!O10</f>
        <v>2  kishi</v>
      </c>
      <c r="N7" s="2" t="s">
        <v>18</v>
      </c>
      <c r="O7" s="2" t="s">
        <v>19</v>
      </c>
      <c r="P7" s="2" t="s">
        <v>20</v>
      </c>
      <c r="Q7" s="2" t="s">
        <v>21</v>
      </c>
    </row>
    <row r="8" spans="1:17" ht="110.25" x14ac:dyDescent="0.25">
      <c r="A8" s="1" t="str">
        <f>'[1]sheetname (2)'!B11</f>
        <v>M.Madjidov J.Shermuxammedov 
A Akbarov</v>
      </c>
      <c r="B8" s="1" t="s">
        <v>32</v>
      </c>
      <c r="C8" s="1" t="s">
        <v>32</v>
      </c>
      <c r="D8" s="1" t="str">
        <f t="shared" si="0"/>
        <v>M.Madjidov J.Shermuxammedov 
A Akbarov</v>
      </c>
      <c r="E8" s="2" t="s">
        <v>33</v>
      </c>
      <c r="F8" s="1" t="str">
        <f>'[1]sheetname (2)'!D11</f>
        <v>Самарканд
область</v>
      </c>
      <c r="G8" s="1" t="str">
        <f>'[1]sheetname (2)'!E11</f>
        <v xml:space="preserve"> Самаркандская область</v>
      </c>
      <c r="H8" s="1" t="str">
        <f>'[1]sheetname (2)'!F11</f>
        <v xml:space="preserve"> Samarkand
 regions</v>
      </c>
      <c r="I8" s="1" t="str">
        <f>'[1]sheetname (2)'!K11</f>
        <v xml:space="preserve"> 5 kun</v>
      </c>
      <c r="J8" s="1">
        <f>'[1]sheetname (2)'!L11</f>
        <v>1094164</v>
      </c>
      <c r="K8" s="1">
        <f>'[1]sheetname (2)'!M11</f>
        <v>1320000</v>
      </c>
      <c r="L8" s="1">
        <f>'[1]sheetname (2)'!N11</f>
        <v>120000</v>
      </c>
      <c r="M8" s="1" t="str">
        <f>'[1]sheetname (2)'!O11</f>
        <v>3 kishi</v>
      </c>
      <c r="N8" s="2" t="s">
        <v>18</v>
      </c>
      <c r="O8" s="2" t="s">
        <v>19</v>
      </c>
      <c r="P8" s="2" t="s">
        <v>20</v>
      </c>
      <c r="Q8" s="2" t="s">
        <v>21</v>
      </c>
    </row>
    <row r="9" spans="1:17" ht="63" x14ac:dyDescent="0.25">
      <c r="A9" s="1" t="str">
        <f>'[1]sheetname (2)'!B12</f>
        <v>B.Axmedov D.Asadov</v>
      </c>
      <c r="B9" s="1" t="s">
        <v>34</v>
      </c>
      <c r="C9" s="1" t="s">
        <v>34</v>
      </c>
      <c r="D9" s="1" t="str">
        <f t="shared" si="0"/>
        <v>B.Axmedov D.Asadov</v>
      </c>
      <c r="E9" s="2" t="s">
        <v>33</v>
      </c>
      <c r="F9" s="1" t="str">
        <f>'[1]sheetname (2)'!D12</f>
        <v>Самарканд
область</v>
      </c>
      <c r="G9" s="1" t="str">
        <f>'[1]sheetname (2)'!E12</f>
        <v xml:space="preserve"> Самаркандская область</v>
      </c>
      <c r="H9" s="1" t="str">
        <f>'[1]sheetname (2)'!F12</f>
        <v xml:space="preserve"> Samarkand
 regions</v>
      </c>
      <c r="I9" s="1" t="str">
        <f>'[1]sheetname (2)'!K12</f>
        <v>1 kun</v>
      </c>
      <c r="J9" s="1">
        <f>'[1]sheetname (2)'!L12</f>
        <v>0</v>
      </c>
      <c r="K9" s="1">
        <f>'[1]sheetname (2)'!M12</f>
        <v>0</v>
      </c>
      <c r="L9" s="1">
        <f>'[1]sheetname (2)'!N12</f>
        <v>30000</v>
      </c>
      <c r="M9" s="1" t="str">
        <f>'[1]sheetname (2)'!O12</f>
        <v>2 kishi</v>
      </c>
      <c r="N9" s="2" t="s">
        <v>18</v>
      </c>
      <c r="O9" s="2" t="s">
        <v>19</v>
      </c>
      <c r="P9" s="2" t="s">
        <v>20</v>
      </c>
      <c r="Q9" s="2" t="s">
        <v>21</v>
      </c>
    </row>
    <row r="10" spans="1:17" ht="78.75" x14ac:dyDescent="0.25">
      <c r="A10" s="1" t="str">
        <f>'[1]sheetname (2)'!B13</f>
        <v>A.Nazarov</v>
      </c>
      <c r="B10" s="1" t="s">
        <v>26</v>
      </c>
      <c r="C10" s="1" t="s">
        <v>26</v>
      </c>
      <c r="D10" s="1" t="str">
        <f t="shared" si="0"/>
        <v>A.Nazarov</v>
      </c>
      <c r="E10" s="2" t="s">
        <v>35</v>
      </c>
      <c r="F10" s="1" t="str">
        <f>'[1]sheetname (2)'!D13</f>
        <v>Қорақалпоғистон Республикаси</v>
      </c>
      <c r="G10" s="1" t="str">
        <f>'[1]sheetname (2)'!E13</f>
        <v>Республика Каракалпакстан</v>
      </c>
      <c r="H10" s="1" t="str">
        <f>'[1]sheetname (2)'!F13</f>
        <v xml:space="preserve">The Republic of Karakalpakstan </v>
      </c>
      <c r="I10" s="1" t="str">
        <f>'[1]sheetname (2)'!K13</f>
        <v>7 kun</v>
      </c>
      <c r="J10" s="1">
        <f>'[1]sheetname (2)'!L13</f>
        <v>1080033</v>
      </c>
      <c r="K10" s="1">
        <f>'[1]sheetname (2)'!M13</f>
        <v>600000</v>
      </c>
      <c r="L10" s="1">
        <f>'[1]sheetname (2)'!N13</f>
        <v>150000</v>
      </c>
      <c r="M10" s="1" t="str">
        <f>'[1]sheetname (2)'!O13</f>
        <v>1 kishi</v>
      </c>
      <c r="N10" s="2" t="s">
        <v>18</v>
      </c>
      <c r="O10" s="2" t="s">
        <v>19</v>
      </c>
      <c r="P10" s="2" t="s">
        <v>20</v>
      </c>
      <c r="Q10" s="2" t="s">
        <v>21</v>
      </c>
    </row>
    <row r="11" spans="1:17" ht="63" x14ac:dyDescent="0.25">
      <c r="A11" s="1" t="str">
        <f>'[1]sheetname (2)'!B25</f>
        <v>O.Nazarbekov B.Axmedov</v>
      </c>
      <c r="B11" s="1" t="s">
        <v>36</v>
      </c>
      <c r="C11" s="1" t="s">
        <v>36</v>
      </c>
      <c r="D11" s="1" t="str">
        <f t="shared" si="0"/>
        <v>O.Nazarbekov B.Axmedov</v>
      </c>
      <c r="E11" s="2" t="s">
        <v>33</v>
      </c>
      <c r="F11" s="1" t="str">
        <f>'[1]sheetname (2)'!D25</f>
        <v>Самарканд
область</v>
      </c>
      <c r="G11" s="1" t="str">
        <f>'[1]sheetname (2)'!E25</f>
        <v xml:space="preserve"> Самаркандская область</v>
      </c>
      <c r="H11" s="1" t="str">
        <f>'[1]sheetname (2)'!F25</f>
        <v xml:space="preserve"> Samarkand
 regions</v>
      </c>
      <c r="I11" s="1" t="str">
        <f>'[1]sheetname (2)'!K25</f>
        <v>2 kun</v>
      </c>
      <c r="J11" s="1">
        <f>'[1]sheetname (2)'!L25</f>
        <v>0</v>
      </c>
      <c r="K11" s="1">
        <f>'[1]sheetname (2)'!M25</f>
        <v>0</v>
      </c>
      <c r="L11" s="1">
        <f>'[1]sheetname (2)'!N25</f>
        <v>60000</v>
      </c>
      <c r="M11" s="1" t="str">
        <f>'[1]sheetname (2)'!O25</f>
        <v>2 kishi</v>
      </c>
      <c r="N11" s="2" t="s">
        <v>18</v>
      </c>
      <c r="O11" s="2" t="s">
        <v>19</v>
      </c>
      <c r="P11" s="2" t="s">
        <v>20</v>
      </c>
      <c r="Q11" s="2" t="s">
        <v>21</v>
      </c>
    </row>
    <row r="12" spans="1:17" ht="63" x14ac:dyDescent="0.25">
      <c r="A12" s="1" t="str">
        <f>'[1]sheetname (2)'!B26</f>
        <v>M.Madjidov A.Oripov</v>
      </c>
      <c r="B12" s="1" t="s">
        <v>37</v>
      </c>
      <c r="C12" s="1" t="s">
        <v>37</v>
      </c>
      <c r="D12" s="1" t="str">
        <f t="shared" si="0"/>
        <v>M.Madjidov A.Oripov</v>
      </c>
      <c r="E12" s="2" t="s">
        <v>38</v>
      </c>
      <c r="F12" s="1" t="str">
        <f>'[1]sheetname (2)'!D26</f>
        <v xml:space="preserve"> Навои
 вилоятлари</v>
      </c>
      <c r="G12" s="1" t="str">
        <f>'[1]sheetname (2)'!E26</f>
        <v>Навои
область</v>
      </c>
      <c r="H12" s="1" t="str">
        <f>'[1]sheetname (2)'!F26</f>
        <v xml:space="preserve"> Navoiy
 regions</v>
      </c>
      <c r="I12" s="1" t="str">
        <f>'[1]sheetname (2)'!K26</f>
        <v>3  kun</v>
      </c>
      <c r="J12" s="1">
        <f>'[1]sheetname (2)'!L26</f>
        <v>556000</v>
      </c>
      <c r="K12" s="1">
        <f>'[1]sheetname (2)'!M26</f>
        <v>1400000</v>
      </c>
      <c r="L12" s="1">
        <f>'[1]sheetname (2)'!N26</f>
        <v>180000</v>
      </c>
      <c r="M12" s="1" t="str">
        <f>'[1]sheetname (2)'!O26</f>
        <v>2 kishi</v>
      </c>
      <c r="N12" s="2" t="s">
        <v>18</v>
      </c>
      <c r="O12" s="2" t="s">
        <v>19</v>
      </c>
      <c r="P12" s="2" t="s">
        <v>20</v>
      </c>
      <c r="Q12" s="2" t="s">
        <v>21</v>
      </c>
    </row>
    <row r="13" spans="1:17" ht="283.5" x14ac:dyDescent="0.25">
      <c r="A13" s="1" t="str">
        <f>'[1]sheetname (2)'!B27</f>
        <v>B.Axmedov O.Djurayev</v>
      </c>
      <c r="B13" s="1" t="s">
        <v>30</v>
      </c>
      <c r="C13" s="1" t="s">
        <v>30</v>
      </c>
      <c r="D13" s="1" t="str">
        <f t="shared" si="0"/>
        <v>B.Axmedov O.Djurayev</v>
      </c>
      <c r="E13" s="2" t="s">
        <v>25</v>
      </c>
      <c r="F13" s="1" t="str">
        <f>'[1]sheetname (2)'!D27</f>
        <v>Бухоро Самарканд Жззах Хоразм фаргона Андижон, наманган вилояти Қорақалпоғистон Республикаси</v>
      </c>
      <c r="G13" s="1" t="str">
        <f>'[1]sheetname (2)'!$E$27</f>
        <v xml:space="preserve">
Бухарская  Самаркандская  Джизакская Фергана, Андижанская Наманганская область Хорaзм Республика Каракалпакстан</v>
      </c>
      <c r="H13" s="1" t="str">
        <f>'[1]sheetname (2)'!F27</f>
        <v xml:space="preserve">Bukhara Samarkand Khorezm  Jizzakh Fergana,  Andijon Namangan region Republic of Karakalpakstan </v>
      </c>
      <c r="I13" s="1" t="str">
        <f>'[1]sheetname (2)'!K27</f>
        <v xml:space="preserve"> 27 kun</v>
      </c>
      <c r="J13" s="1">
        <f>'[1]sheetname (2)'!L27</f>
        <v>0</v>
      </c>
      <c r="K13" s="1">
        <f>'[1]sheetname (2)'!M27</f>
        <v>0</v>
      </c>
      <c r="L13" s="1">
        <f>'[1]sheetname (2)'!N27</f>
        <v>810000</v>
      </c>
      <c r="M13" s="1" t="str">
        <f>'[1]sheetname (2)'!O27</f>
        <v>2 kishi</v>
      </c>
      <c r="N13" s="2" t="s">
        <v>18</v>
      </c>
      <c r="O13" s="2" t="s">
        <v>19</v>
      </c>
      <c r="P13" s="2" t="s">
        <v>20</v>
      </c>
      <c r="Q13" s="2" t="s">
        <v>21</v>
      </c>
    </row>
    <row r="14" spans="1:17" ht="63" x14ac:dyDescent="0.25">
      <c r="A14" s="1" t="str">
        <f>'[1]sheetname (2)'!B28</f>
        <v>O.Fayziyev</v>
      </c>
      <c r="B14" s="1" t="s">
        <v>39</v>
      </c>
      <c r="C14" s="1" t="s">
        <v>39</v>
      </c>
      <c r="D14" s="1" t="str">
        <f t="shared" si="0"/>
        <v>O.Fayziyev</v>
      </c>
      <c r="E14" s="2" t="s">
        <v>33</v>
      </c>
      <c r="F14" s="1" t="str">
        <f>'[1]sheetname (2)'!D28</f>
        <v>Самарканд
область</v>
      </c>
      <c r="G14" s="1" t="str">
        <f>'[1]sheetname (2)'!E28</f>
        <v xml:space="preserve"> Самаркандская область</v>
      </c>
      <c r="H14" s="1" t="str">
        <f>'[1]sheetname (2)'!F28</f>
        <v xml:space="preserve"> Samarkand
 regions</v>
      </c>
      <c r="I14" s="1" t="str">
        <f>'[1]sheetname (2)'!K28</f>
        <v>8-kun</v>
      </c>
      <c r="J14" s="1">
        <f>'[1]sheetname (2)'!L28</f>
        <v>147360</v>
      </c>
      <c r="K14" s="1">
        <f>'[1]sheetname (2)'!M28</f>
        <v>2100000</v>
      </c>
      <c r="L14" s="1">
        <f>'[1]sheetname (2)'!N28</f>
        <v>210000</v>
      </c>
      <c r="M14" s="1" t="str">
        <f>'[1]sheetname (2)'!O28</f>
        <v>1 kishi</v>
      </c>
      <c r="N14" s="2" t="s">
        <v>18</v>
      </c>
      <c r="O14" s="2" t="s">
        <v>19</v>
      </c>
      <c r="P14" s="2" t="s">
        <v>20</v>
      </c>
      <c r="Q14" s="2" t="s">
        <v>21</v>
      </c>
    </row>
    <row r="15" spans="1:17" ht="94.5" x14ac:dyDescent="0.25">
      <c r="A15" s="1" t="str">
        <f>'[1]sheetname (2)'!B29</f>
        <v>M.Madjidov F.Batirov</v>
      </c>
      <c r="B15" s="1" t="s">
        <v>40</v>
      </c>
      <c r="C15" s="1" t="s">
        <v>40</v>
      </c>
      <c r="D15" s="1" t="str">
        <f t="shared" si="0"/>
        <v>M.Madjidov F.Batirov</v>
      </c>
      <c r="E15" s="2" t="s">
        <v>17</v>
      </c>
      <c r="F15" s="1" t="str">
        <f>'[1]sheetname (2)'!D29</f>
        <v xml:space="preserve"> Самарқанд, 
 вилоятлари</v>
      </c>
      <c r="G15" s="1" t="str">
        <f>'[1]sheetname (2)'!E29</f>
        <v xml:space="preserve"> Самаркандская область</v>
      </c>
      <c r="H15" s="1" t="str">
        <f>'[1]sheetname (2)'!F29</f>
        <v xml:space="preserve"> Samarkand
 regions</v>
      </c>
      <c r="I15" s="1" t="str">
        <f>'[1]sheetname (2)'!K29</f>
        <v>2 kun</v>
      </c>
      <c r="J15" s="1">
        <f>'[1]sheetname (2)'!L29</f>
        <v>198750</v>
      </c>
      <c r="K15" s="1">
        <f>'[1]sheetname (2)'!M29</f>
        <v>200000</v>
      </c>
      <c r="L15" s="1">
        <f>'[1]sheetname (2)'!N29</f>
        <v>120000</v>
      </c>
      <c r="M15" s="1" t="str">
        <f>'[1]sheetname (2)'!O29</f>
        <v>2 kishi</v>
      </c>
      <c r="N15" s="2" t="s">
        <v>18</v>
      </c>
      <c r="O15" s="2" t="s">
        <v>19</v>
      </c>
      <c r="P15" s="2" t="s">
        <v>20</v>
      </c>
      <c r="Q15" s="2" t="s">
        <v>21</v>
      </c>
    </row>
    <row r="16" spans="1:17" ht="189" x14ac:dyDescent="0.25">
      <c r="A16" s="1" t="str">
        <f>'[1]sheetname (2)'!B30</f>
        <v>O.Nazarbekov B.Axmedov F.Batirov O.Djurayev F.Ibragimov J.Sharasulov</v>
      </c>
      <c r="B16" s="1" t="s">
        <v>41</v>
      </c>
      <c r="C16" s="1" t="s">
        <v>42</v>
      </c>
      <c r="D16" s="1" t="str">
        <f t="shared" si="0"/>
        <v>O.Nazarbekov B.Axmedov F.Batirov O.Djurayev F.Ibragimov J.Sharasulov</v>
      </c>
      <c r="E16" s="2" t="s">
        <v>17</v>
      </c>
      <c r="F16" s="1" t="str">
        <f>'[1]sheetname (2)'!D30</f>
        <v xml:space="preserve"> Самарқанд, 
 вилоятлари</v>
      </c>
      <c r="G16" s="1" t="str">
        <f>'[1]sheetname (2)'!E30</f>
        <v xml:space="preserve"> Самаркандская область</v>
      </c>
      <c r="H16" s="1" t="str">
        <f>'[1]sheetname (2)'!F30</f>
        <v xml:space="preserve"> Samarkand
 regions</v>
      </c>
      <c r="I16" s="1" t="str">
        <f>'[1]sheetname (2)'!K30</f>
        <v>8 kun</v>
      </c>
      <c r="J16" s="1">
        <f>'[1]sheetname (2)'!L30</f>
        <v>346000</v>
      </c>
      <c r="K16" s="1">
        <f>'[1]sheetname (2)'!M30</f>
        <v>200000</v>
      </c>
      <c r="L16" s="1">
        <f>'[1]sheetname (2)'!N30</f>
        <v>120000</v>
      </c>
      <c r="M16" s="1" t="str">
        <f>'[1]sheetname (2)'!O30</f>
        <v>6 kishi</v>
      </c>
      <c r="N16" s="2" t="s">
        <v>18</v>
      </c>
      <c r="O16" s="2" t="s">
        <v>19</v>
      </c>
      <c r="P16" s="2" t="s">
        <v>20</v>
      </c>
      <c r="Q16" s="2" t="s">
        <v>21</v>
      </c>
    </row>
    <row r="17" spans="1:17" ht="78.75" x14ac:dyDescent="0.25">
      <c r="A17" s="1" t="str">
        <f>'[1]sheetname (2)'!B31</f>
        <v>O.Djurayev</v>
      </c>
      <c r="B17" s="1" t="s">
        <v>22</v>
      </c>
      <c r="C17" s="1" t="s">
        <v>22</v>
      </c>
      <c r="D17" s="1" t="str">
        <f t="shared" si="0"/>
        <v>O.Djurayev</v>
      </c>
      <c r="E17" s="2" t="s">
        <v>35</v>
      </c>
      <c r="F17" s="1" t="str">
        <f>'[1]sheetname (2)'!D31</f>
        <v>Қорақалпоғистон Республикаси</v>
      </c>
      <c r="G17" s="1" t="str">
        <f>'[1]sheetname (2)'!E31</f>
        <v>Республика Каракалпакстан</v>
      </c>
      <c r="H17" s="1" t="str">
        <f>'[1]sheetname (2)'!F31</f>
        <v xml:space="preserve">The Republic of Karakalpakstan </v>
      </c>
      <c r="I17" s="1" t="str">
        <f>'[1]sheetname (2)'!K31</f>
        <v>2 kun</v>
      </c>
      <c r="J17" s="1">
        <f>'[1]sheetname (2)'!L31</f>
        <v>1438504</v>
      </c>
      <c r="K17" s="1">
        <f>'[1]sheetname (2)'!M31</f>
        <v>500000</v>
      </c>
      <c r="L17" s="1">
        <f>'[1]sheetname (2)'!N31</f>
        <v>30000</v>
      </c>
      <c r="M17" s="1" t="str">
        <f>'[1]sheetname (2)'!O31</f>
        <v>1 kishi</v>
      </c>
      <c r="N17" s="2" t="s">
        <v>18</v>
      </c>
      <c r="O17" s="2" t="s">
        <v>19</v>
      </c>
      <c r="P17" s="2" t="s">
        <v>20</v>
      </c>
      <c r="Q17" s="2" t="s">
        <v>21</v>
      </c>
    </row>
    <row r="18" spans="1:17" ht="94.5" x14ac:dyDescent="0.25">
      <c r="A18" s="1" t="str">
        <f>'[1]sheetname (2)'!B32</f>
        <v xml:space="preserve">K.Raximov A.Nazarov </v>
      </c>
      <c r="B18" s="1" t="s">
        <v>43</v>
      </c>
      <c r="C18" s="1" t="s">
        <v>44</v>
      </c>
      <c r="D18" s="1" t="str">
        <f t="shared" si="0"/>
        <v xml:space="preserve">K.Raximov A.Nazarov </v>
      </c>
      <c r="E18" s="2" t="s">
        <v>31</v>
      </c>
      <c r="F18" s="1" t="str">
        <f>'[1]sheetname (2)'!D32</f>
        <v>фаргона Андижон, наманган вилояти</v>
      </c>
      <c r="G18" s="1" t="str">
        <f>'[1]sheetname (2)'!E32</f>
        <v>Фергана, Андижанская Наманганская область</v>
      </c>
      <c r="H18" s="1" t="str">
        <f>'[1]sheetname (2)'!F32</f>
        <v>Fergana,  Andijon Namangan region</v>
      </c>
      <c r="I18" s="1" t="str">
        <f>'[1]sheetname (2)'!K32</f>
        <v>3 kun</v>
      </c>
      <c r="J18" s="1">
        <f>'[1]sheetname (2)'!L32</f>
        <v>443984</v>
      </c>
      <c r="K18" s="1">
        <f>'[1]sheetname (2)'!M32</f>
        <v>1360000</v>
      </c>
      <c r="L18" s="1">
        <f>'[1]sheetname (2)'!N32</f>
        <v>180000</v>
      </c>
      <c r="M18" s="1" t="str">
        <f>'[1]sheetname (2)'!O32</f>
        <v>2 kishi</v>
      </c>
      <c r="N18" s="2" t="s">
        <v>18</v>
      </c>
      <c r="O18" s="2" t="s">
        <v>19</v>
      </c>
      <c r="P18" s="2" t="s">
        <v>20</v>
      </c>
      <c r="Q18" s="2" t="s">
        <v>21</v>
      </c>
    </row>
    <row r="19" spans="1:17" ht="94.5" x14ac:dyDescent="0.25">
      <c r="A19" s="1" t="str">
        <f>'[1]sheetname (2)'!B33</f>
        <v>M.Madjidov F.Yunusov A.Porsoyev</v>
      </c>
      <c r="B19" s="1" t="s">
        <v>45</v>
      </c>
      <c r="C19" s="1" t="s">
        <v>46</v>
      </c>
      <c r="D19" s="1" t="str">
        <f t="shared" si="0"/>
        <v>M.Madjidov F.Yunusov A.Porsoyev</v>
      </c>
      <c r="E19" s="2" t="s">
        <v>29</v>
      </c>
      <c r="F19" s="1" t="str">
        <f>'[1]sheetname (2)'!D33</f>
        <v>наманган вилояти</v>
      </c>
      <c r="G19" s="1" t="str">
        <f>'[1]sheetname (2)'!E33</f>
        <v xml:space="preserve"> Наманганская область</v>
      </c>
      <c r="H19" s="1" t="str">
        <f>'[1]sheetname (2)'!F33</f>
        <v>Namangan region</v>
      </c>
      <c r="I19" s="1" t="str">
        <f>'[1]sheetname (2)'!K33</f>
        <v>10 kun</v>
      </c>
      <c r="J19" s="1">
        <f>'[1]sheetname (2)'!L33</f>
        <v>367520</v>
      </c>
      <c r="K19" s="1">
        <f>'[1]sheetname (2)'!M33</f>
        <v>3600000</v>
      </c>
      <c r="L19" s="1">
        <f>'[1]sheetname (2)'!N33</f>
        <v>720000</v>
      </c>
      <c r="M19" s="1" t="str">
        <f>'[1]sheetname (2)'!O33</f>
        <v>3-kishi</v>
      </c>
      <c r="N19" s="2" t="s">
        <v>18</v>
      </c>
      <c r="O19" s="2" t="s">
        <v>19</v>
      </c>
      <c r="P19" s="2" t="s">
        <v>20</v>
      </c>
      <c r="Q19" s="2" t="s">
        <v>21</v>
      </c>
    </row>
    <row r="20" spans="1:17" ht="283.5" x14ac:dyDescent="0.25">
      <c r="A20" s="1" t="str">
        <f>'[1]sheetname (2)'!B34</f>
        <v>D.Xudayberdiyeva</v>
      </c>
      <c r="B20" s="1" t="s">
        <v>47</v>
      </c>
      <c r="C20" s="1" t="s">
        <v>47</v>
      </c>
      <c r="D20" s="1" t="str">
        <f t="shared" si="0"/>
        <v>D.Xudayberdiyeva</v>
      </c>
      <c r="E20" s="2" t="s">
        <v>25</v>
      </c>
      <c r="F20" s="1" t="str">
        <f>'[1]sheetname (2)'!D34</f>
        <v>Бухоро Самарканд Жззах Хоразм фаргона Андижон, наманган вилояти Қорақалпоғистон Республикаси</v>
      </c>
      <c r="G20" s="1" t="str">
        <f>'[1]sheetname (2)'!E34</f>
        <v xml:space="preserve">
Бухарская   Самаркандская Джизакская Фергана, Андижанская Наманганская область Хорaзм Республика Каракалпакстан</v>
      </c>
      <c r="H20" s="1" t="str">
        <f>'[1]sheetname (2)'!F34</f>
        <v xml:space="preserve">Bukhara Samarkand Khorezm  Jizzakh Fergana,  Andijon Namangan region Republic of Karakalpakstan </v>
      </c>
      <c r="I20" s="1" t="str">
        <f>'[1]sheetname (2)'!K34</f>
        <v>30 kun</v>
      </c>
      <c r="J20" s="1">
        <f>'[1]sheetname (2)'!L34</f>
        <v>1675296</v>
      </c>
      <c r="K20" s="1">
        <f>'[1]sheetname (2)'!M34</f>
        <v>3530000</v>
      </c>
      <c r="L20" s="1">
        <f>'[1]sheetname (2)'!N34</f>
        <v>1020000</v>
      </c>
      <c r="M20" s="1" t="str">
        <f>'[1]sheetname (2)'!O34</f>
        <v>1 kishi</v>
      </c>
      <c r="N20" s="2" t="s">
        <v>18</v>
      </c>
      <c r="O20" s="2" t="s">
        <v>19</v>
      </c>
      <c r="P20" s="2" t="s">
        <v>20</v>
      </c>
      <c r="Q20" s="2" t="s">
        <v>21</v>
      </c>
    </row>
    <row r="21" spans="1:17" ht="94.5" x14ac:dyDescent="0.25">
      <c r="A21" s="1" t="str">
        <f>'[1]sheetname (2)'!B35</f>
        <v>A.Porsoyev N.Toxtayev B.Ilxomov</v>
      </c>
      <c r="B21" s="1" t="s">
        <v>48</v>
      </c>
      <c r="C21" s="1" t="s">
        <v>48</v>
      </c>
      <c r="D21" s="1" t="str">
        <f t="shared" si="0"/>
        <v>A.Porsoyev N.Toxtayev B.Ilxomov</v>
      </c>
      <c r="E21" s="2" t="s">
        <v>23</v>
      </c>
      <c r="F21" s="1" t="str">
        <f>'[1]sheetname (2)'!D35</f>
        <v xml:space="preserve">Хоразм  вилояти </v>
      </c>
      <c r="G21" s="2" t="s">
        <v>49</v>
      </c>
      <c r="H21" s="1" t="str">
        <f>'[1]sheetname (2)'!F35</f>
        <v xml:space="preserve"> Khorezm region</v>
      </c>
      <c r="I21" s="1" t="str">
        <f>'[1]sheetname (2)'!K35</f>
        <v>12 kun</v>
      </c>
      <c r="J21" s="1">
        <f>'[1]sheetname (2)'!L35</f>
        <v>4642086</v>
      </c>
      <c r="K21" s="1">
        <f>'[1]sheetname (2)'!M35</f>
        <v>900000</v>
      </c>
      <c r="L21" s="1">
        <f>'[1]sheetname (2)'!N35</f>
        <v>180000</v>
      </c>
      <c r="M21" s="1" t="str">
        <f>'[1]sheetname (2)'!O35</f>
        <v>3 kishi</v>
      </c>
      <c r="N21" s="2" t="s">
        <v>18</v>
      </c>
      <c r="O21" s="2" t="s">
        <v>19</v>
      </c>
      <c r="P21" s="2" t="s">
        <v>20</v>
      </c>
      <c r="Q21" s="2" t="s">
        <v>21</v>
      </c>
    </row>
    <row r="22" spans="1:17" ht="141.75" x14ac:dyDescent="0.25">
      <c r="A22" s="1" t="str">
        <f>'[1]sheetname (2)'!B36</f>
        <v>F.Musurmonqulov</v>
      </c>
      <c r="B22" s="1" t="s">
        <v>50</v>
      </c>
      <c r="C22" s="1" t="s">
        <v>50</v>
      </c>
      <c r="D22" s="1" t="str">
        <f t="shared" si="0"/>
        <v>F.Musurmonqulov</v>
      </c>
      <c r="E22" s="2" t="s">
        <v>51</v>
      </c>
      <c r="F22" s="1" t="str">
        <f>'[1]sheetname (2)'!D36</f>
        <v>Самарқанд Сурхондарё
Қашқадарё Жиззах вилояти</v>
      </c>
      <c r="G22" s="2" t="s">
        <v>52</v>
      </c>
      <c r="H22" s="1" t="str">
        <f>'[1]sheetname (2)'!F36</f>
        <v>Samarkhand Surkhandaryo Qashqadaryo Jizzak region</v>
      </c>
      <c r="I22" s="1" t="str">
        <f>'[1]sheetname (2)'!K36</f>
        <v>30 kun</v>
      </c>
      <c r="J22" s="1">
        <f>'[1]sheetname (2)'!L36</f>
        <v>0</v>
      </c>
      <c r="K22" s="1">
        <f>'[1]sheetname (2)'!M36</f>
        <v>1900000</v>
      </c>
      <c r="L22" s="1">
        <f>'[1]sheetname (2)'!N36</f>
        <v>390000</v>
      </c>
      <c r="M22" s="1" t="str">
        <f>'[1]sheetname (2)'!O36</f>
        <v>1 kishi</v>
      </c>
      <c r="N22" s="2" t="s">
        <v>18</v>
      </c>
      <c r="O22" s="2" t="s">
        <v>19</v>
      </c>
      <c r="P22" s="2" t="s">
        <v>20</v>
      </c>
      <c r="Q22" s="2" t="s">
        <v>21</v>
      </c>
    </row>
    <row r="23" spans="1:17" ht="63" x14ac:dyDescent="0.25">
      <c r="A23" s="1" t="str">
        <f>'[1]sheetname (2)'!B37</f>
        <v>J.Sharasulov</v>
      </c>
      <c r="B23" s="1" t="s">
        <v>53</v>
      </c>
      <c r="C23" s="1" t="s">
        <v>53</v>
      </c>
      <c r="D23" s="1" t="str">
        <f t="shared" si="0"/>
        <v>J.Sharasulov</v>
      </c>
      <c r="E23" s="2" t="s">
        <v>33</v>
      </c>
      <c r="F23" s="1" t="str">
        <f>'[1]sheetname (2)'!D37</f>
        <v>Самарканд
область</v>
      </c>
      <c r="G23" s="2" t="s">
        <v>54</v>
      </c>
      <c r="H23" s="1" t="str">
        <f>'[1]sheetname (2)'!F37</f>
        <v xml:space="preserve"> Samarkand
 regions</v>
      </c>
      <c r="I23" s="1" t="str">
        <f>'[1]sheetname (2)'!K37</f>
        <v>4 kun</v>
      </c>
      <c r="J23" s="1">
        <f>'[1]sheetname (2)'!L37</f>
        <v>182410</v>
      </c>
      <c r="K23" s="1">
        <f>'[1]sheetname (2)'!M37</f>
        <v>1200000</v>
      </c>
      <c r="L23" s="1">
        <f>'[1]sheetname (2)'!N37</f>
        <v>120000</v>
      </c>
      <c r="M23" s="1" t="str">
        <f>'[1]sheetname (2)'!O37</f>
        <v>1 kishi</v>
      </c>
      <c r="N23" s="2" t="s">
        <v>18</v>
      </c>
      <c r="O23" s="2" t="s">
        <v>19</v>
      </c>
      <c r="P23" s="2" t="s">
        <v>20</v>
      </c>
      <c r="Q23" s="2" t="s">
        <v>21</v>
      </c>
    </row>
    <row r="24" spans="1:17" ht="299.25" x14ac:dyDescent="0.25">
      <c r="A24" s="1" t="str">
        <f>'[1]sheetname (2)'!$B$38</f>
        <v>B.Axmedov O.Djurayev</v>
      </c>
      <c r="B24" s="1" t="s">
        <v>55</v>
      </c>
      <c r="C24" s="1" t="s">
        <v>56</v>
      </c>
      <c r="D24" s="1" t="str">
        <f t="shared" si="0"/>
        <v>B.Axmedov O.Djurayev</v>
      </c>
      <c r="E24" s="2" t="s">
        <v>25</v>
      </c>
      <c r="F24" s="1" t="str">
        <f>'[1]sheetname (2)'!D38</f>
        <v>Бухоро Самарканд Жззах Хоразм фаргона Андижон, наманган вилояти Қорақалпоғистон Республикаси</v>
      </c>
      <c r="G24" s="3" t="s">
        <v>57</v>
      </c>
      <c r="H24" s="1" t="str">
        <f>'[1]sheetname (2)'!$F$38</f>
        <v xml:space="preserve">Bukhara Samarkand Khorezm  Jizzakh Fergana,  Andijon Namangan region Republic of Karakalpakstan </v>
      </c>
      <c r="I24" s="1" t="str">
        <f>'[1]sheetname (2)'!$K$38</f>
        <v>19 kun</v>
      </c>
      <c r="J24" s="1">
        <f>'[1]sheetname (2)'!L38</f>
        <v>1416188</v>
      </c>
      <c r="K24" s="1">
        <f>'[1]sheetname (2)'!M38</f>
        <v>1275000</v>
      </c>
      <c r="L24" s="1">
        <f>'[1]sheetname (2)'!N38</f>
        <v>270000</v>
      </c>
      <c r="M24" s="1" t="str">
        <f>'[1]sheetname (2)'!O38</f>
        <v>2 kishi</v>
      </c>
      <c r="N24" s="2" t="s">
        <v>18</v>
      </c>
      <c r="O24" s="2" t="s">
        <v>19</v>
      </c>
      <c r="P24" s="2" t="s">
        <v>20</v>
      </c>
      <c r="Q24" s="2" t="s">
        <v>21</v>
      </c>
    </row>
    <row r="25" spans="1:17" ht="31.5" x14ac:dyDescent="0.25">
      <c r="A25" s="1" t="s">
        <v>58</v>
      </c>
      <c r="B25" s="1" t="s">
        <v>59</v>
      </c>
      <c r="C25" s="1" t="s">
        <v>59</v>
      </c>
      <c r="D25" s="1" t="s">
        <v>58</v>
      </c>
      <c r="E25" s="1" t="s">
        <v>60</v>
      </c>
      <c r="F25" s="1" t="s">
        <v>61</v>
      </c>
      <c r="G25" s="1" t="s">
        <v>62</v>
      </c>
      <c r="H25" s="1" t="s">
        <v>60</v>
      </c>
      <c r="I25" s="2" t="s">
        <v>63</v>
      </c>
      <c r="J25" s="2">
        <v>32985299</v>
      </c>
      <c r="K25" s="2">
        <v>0</v>
      </c>
      <c r="L25" s="2">
        <v>0</v>
      </c>
      <c r="M25" s="2" t="s">
        <v>64</v>
      </c>
      <c r="N25" s="1" t="s">
        <v>65</v>
      </c>
      <c r="O25" s="1" t="s">
        <v>66</v>
      </c>
      <c r="P25" s="1" t="s">
        <v>67</v>
      </c>
      <c r="Q25" s="1" t="s">
        <v>68</v>
      </c>
    </row>
    <row r="26" spans="1:17" ht="31.5" x14ac:dyDescent="0.25">
      <c r="A26" s="1" t="s">
        <v>69</v>
      </c>
      <c r="B26" s="1" t="s">
        <v>70</v>
      </c>
      <c r="C26" s="1" t="s">
        <v>70</v>
      </c>
      <c r="D26" s="1" t="s">
        <v>69</v>
      </c>
      <c r="E26" s="1" t="s">
        <v>71</v>
      </c>
      <c r="F26" s="1" t="s">
        <v>72</v>
      </c>
      <c r="G26" s="1" t="s">
        <v>73</v>
      </c>
      <c r="H26" s="1" t="s">
        <v>74</v>
      </c>
      <c r="I26" s="2" t="s">
        <v>75</v>
      </c>
      <c r="J26" s="2">
        <v>0</v>
      </c>
      <c r="K26" s="2">
        <v>12497749</v>
      </c>
      <c r="L26" s="2">
        <v>5554555</v>
      </c>
      <c r="M26" s="2" t="s">
        <v>76</v>
      </c>
      <c r="N26" s="1" t="s">
        <v>65</v>
      </c>
      <c r="O26" s="1" t="s">
        <v>66</v>
      </c>
      <c r="P26" s="1" t="s">
        <v>67</v>
      </c>
      <c r="Q26" s="1" t="s">
        <v>68</v>
      </c>
    </row>
    <row r="27" spans="1:17" ht="31.5" x14ac:dyDescent="0.25">
      <c r="A27" s="1" t="s">
        <v>58</v>
      </c>
      <c r="B27" s="1" t="s">
        <v>59</v>
      </c>
      <c r="C27" s="1" t="s">
        <v>59</v>
      </c>
      <c r="D27" s="1" t="s">
        <v>58</v>
      </c>
      <c r="E27" s="1" t="s">
        <v>60</v>
      </c>
      <c r="F27" s="1" t="s">
        <v>61</v>
      </c>
      <c r="G27" s="1" t="s">
        <v>62</v>
      </c>
      <c r="H27" s="1" t="s">
        <v>60</v>
      </c>
      <c r="I27" s="2" t="s">
        <v>63</v>
      </c>
      <c r="J27" s="2">
        <v>34924420</v>
      </c>
      <c r="K27" s="2">
        <v>0</v>
      </c>
      <c r="L27" s="2">
        <v>6992075</v>
      </c>
      <c r="M27" s="2" t="s">
        <v>64</v>
      </c>
      <c r="N27" s="1" t="s">
        <v>65</v>
      </c>
      <c r="O27" s="1" t="s">
        <v>66</v>
      </c>
      <c r="P27" s="1" t="s">
        <v>67</v>
      </c>
      <c r="Q27" s="1" t="s">
        <v>68</v>
      </c>
    </row>
    <row r="28" spans="1:17" ht="31.5" x14ac:dyDescent="0.25">
      <c r="A28" s="1" t="s">
        <v>69</v>
      </c>
      <c r="B28" s="1" t="s">
        <v>70</v>
      </c>
      <c r="C28" s="1" t="s">
        <v>70</v>
      </c>
      <c r="D28" s="1" t="s">
        <v>69</v>
      </c>
      <c r="E28" s="1" t="s">
        <v>60</v>
      </c>
      <c r="F28" s="1" t="s">
        <v>61</v>
      </c>
      <c r="G28" s="1" t="s">
        <v>62</v>
      </c>
      <c r="H28" s="1" t="s">
        <v>60</v>
      </c>
      <c r="I28" s="2">
        <v>0</v>
      </c>
      <c r="J28" s="2">
        <v>29413769</v>
      </c>
      <c r="K28" s="2">
        <v>6837012</v>
      </c>
      <c r="L28" s="2">
        <v>6460976</v>
      </c>
      <c r="M28" s="2" t="s">
        <v>77</v>
      </c>
      <c r="N28" s="1" t="s">
        <v>65</v>
      </c>
      <c r="O28" s="1" t="s">
        <v>66</v>
      </c>
      <c r="P28" s="1" t="s">
        <v>67</v>
      </c>
      <c r="Q28" s="1" t="s">
        <v>68</v>
      </c>
    </row>
    <row r="29" spans="1:17" ht="47.25" x14ac:dyDescent="0.25">
      <c r="A29" s="1" t="s">
        <v>78</v>
      </c>
      <c r="B29" s="1" t="s">
        <v>79</v>
      </c>
      <c r="C29" s="1" t="s">
        <v>79</v>
      </c>
      <c r="D29" s="1" t="s">
        <v>78</v>
      </c>
      <c r="E29" s="1" t="s">
        <v>80</v>
      </c>
      <c r="F29" s="1" t="s">
        <v>81</v>
      </c>
      <c r="G29" s="1" t="s">
        <v>82</v>
      </c>
      <c r="H29" s="1" t="s">
        <v>83</v>
      </c>
      <c r="I29" s="1" t="s">
        <v>84</v>
      </c>
      <c r="J29" s="1">
        <v>113760</v>
      </c>
      <c r="K29" s="1">
        <v>0</v>
      </c>
      <c r="L29" s="1">
        <v>90000</v>
      </c>
      <c r="M29" s="1" t="s">
        <v>76</v>
      </c>
      <c r="N29" s="2" t="s">
        <v>18</v>
      </c>
      <c r="O29" s="2" t="s">
        <v>19</v>
      </c>
      <c r="P29" s="2" t="s">
        <v>20</v>
      </c>
      <c r="Q29" s="2" t="s">
        <v>21</v>
      </c>
    </row>
    <row r="30" spans="1:17" ht="47.25" x14ac:dyDescent="0.25">
      <c r="A30" s="1" t="s">
        <v>85</v>
      </c>
      <c r="B30" s="1" t="s">
        <v>86</v>
      </c>
      <c r="C30" s="1" t="s">
        <v>86</v>
      </c>
      <c r="D30" s="1" t="s">
        <v>85</v>
      </c>
      <c r="E30" s="1" t="s">
        <v>80</v>
      </c>
      <c r="F30" s="1" t="s">
        <v>81</v>
      </c>
      <c r="G30" s="1" t="s">
        <v>82</v>
      </c>
      <c r="H30" s="1" t="s">
        <v>83</v>
      </c>
      <c r="I30" s="1" t="s">
        <v>84</v>
      </c>
      <c r="J30" s="1">
        <v>147360</v>
      </c>
      <c r="K30" s="1">
        <v>0</v>
      </c>
      <c r="L30" s="1">
        <v>90000</v>
      </c>
      <c r="M30" s="1" t="s">
        <v>76</v>
      </c>
      <c r="N30" s="2" t="s">
        <v>18</v>
      </c>
      <c r="O30" s="2" t="s">
        <v>19</v>
      </c>
      <c r="P30" s="2" t="s">
        <v>20</v>
      </c>
      <c r="Q30" s="2" t="s">
        <v>21</v>
      </c>
    </row>
    <row r="31" spans="1:17" ht="31.5" x14ac:dyDescent="0.25">
      <c r="A31" s="1" t="s">
        <v>69</v>
      </c>
      <c r="B31" s="1" t="s">
        <v>70</v>
      </c>
      <c r="C31" s="1" t="s">
        <v>70</v>
      </c>
      <c r="D31" s="1" t="s">
        <v>69</v>
      </c>
      <c r="E31" s="1" t="s">
        <v>87</v>
      </c>
      <c r="F31" s="1" t="s">
        <v>88</v>
      </c>
      <c r="G31" s="1" t="s">
        <v>88</v>
      </c>
      <c r="H31" s="1" t="s">
        <v>87</v>
      </c>
      <c r="I31" s="1" t="s">
        <v>89</v>
      </c>
      <c r="J31" s="1">
        <v>779223.2</v>
      </c>
      <c r="K31" s="1">
        <v>4341386.4000000004</v>
      </c>
      <c r="L31" s="1">
        <v>1781081.6</v>
      </c>
      <c r="M31" s="1" t="s">
        <v>76</v>
      </c>
      <c r="N31" s="1" t="s">
        <v>65</v>
      </c>
      <c r="O31" s="1" t="s">
        <v>66</v>
      </c>
      <c r="P31" s="1" t="s">
        <v>67</v>
      </c>
      <c r="Q31" s="1" t="s">
        <v>68</v>
      </c>
    </row>
    <row r="32" spans="1:17" ht="63" x14ac:dyDescent="0.25">
      <c r="A32" s="1" t="s">
        <v>69</v>
      </c>
      <c r="B32" s="1" t="s">
        <v>70</v>
      </c>
      <c r="C32" s="1" t="s">
        <v>70</v>
      </c>
      <c r="D32" s="1" t="s">
        <v>69</v>
      </c>
      <c r="E32" s="1" t="s">
        <v>90</v>
      </c>
      <c r="F32" s="1" t="s">
        <v>91</v>
      </c>
      <c r="G32" s="1" t="s">
        <v>92</v>
      </c>
      <c r="H32" s="1" t="s">
        <v>90</v>
      </c>
      <c r="I32" s="2" t="s">
        <v>93</v>
      </c>
      <c r="J32" s="2">
        <f>515264612+19680459</f>
        <v>534945071</v>
      </c>
      <c r="K32" s="2">
        <f>42175554+41603831</f>
        <v>83779385</v>
      </c>
      <c r="L32" s="2">
        <v>11833013</v>
      </c>
      <c r="M32" s="2" t="s">
        <v>94</v>
      </c>
      <c r="N32" s="1" t="s">
        <v>65</v>
      </c>
      <c r="O32" s="1" t="s">
        <v>66</v>
      </c>
      <c r="P32" s="1" t="s">
        <v>67</v>
      </c>
      <c r="Q32" s="1" t="s">
        <v>68</v>
      </c>
    </row>
    <row r="33" spans="1:17" ht="31.5" x14ac:dyDescent="0.25">
      <c r="A33" s="1" t="s">
        <v>95</v>
      </c>
      <c r="B33" s="1" t="s">
        <v>96</v>
      </c>
      <c r="C33" s="1" t="s">
        <v>96</v>
      </c>
      <c r="D33" s="1" t="s">
        <v>95</v>
      </c>
      <c r="E33" s="1" t="s">
        <v>97</v>
      </c>
      <c r="F33" s="1" t="s">
        <v>61</v>
      </c>
      <c r="G33" s="1" t="s">
        <v>62</v>
      </c>
      <c r="H33" s="1" t="s">
        <v>97</v>
      </c>
      <c r="I33" s="2" t="s">
        <v>75</v>
      </c>
      <c r="J33" s="2">
        <v>59775640</v>
      </c>
      <c r="K33" s="2">
        <v>21673538</v>
      </c>
      <c r="L33" s="2">
        <v>8922456</v>
      </c>
      <c r="M33" s="2" t="s">
        <v>98</v>
      </c>
      <c r="N33" s="1" t="s">
        <v>65</v>
      </c>
      <c r="O33" s="1" t="s">
        <v>66</v>
      </c>
      <c r="P33" s="1" t="s">
        <v>67</v>
      </c>
      <c r="Q33" s="1" t="s">
        <v>68</v>
      </c>
    </row>
    <row r="34" spans="1:17" ht="31.5" x14ac:dyDescent="0.25">
      <c r="A34" s="1" t="s">
        <v>99</v>
      </c>
      <c r="B34" s="1" t="s">
        <v>100</v>
      </c>
      <c r="C34" s="1" t="s">
        <v>100</v>
      </c>
      <c r="D34" s="1" t="s">
        <v>99</v>
      </c>
      <c r="E34" s="1" t="s">
        <v>97</v>
      </c>
      <c r="F34" s="1" t="s">
        <v>61</v>
      </c>
      <c r="G34" s="1" t="s">
        <v>62</v>
      </c>
      <c r="H34" s="1" t="s">
        <v>97</v>
      </c>
      <c r="I34" s="2" t="s">
        <v>75</v>
      </c>
      <c r="J34" s="2">
        <v>26901984</v>
      </c>
      <c r="K34" s="2">
        <v>12648698</v>
      </c>
      <c r="L34" s="2">
        <v>6298543</v>
      </c>
      <c r="M34" s="2" t="s">
        <v>77</v>
      </c>
      <c r="N34" s="1" t="s">
        <v>65</v>
      </c>
      <c r="O34" s="1" t="s">
        <v>66</v>
      </c>
      <c r="P34" s="1" t="s">
        <v>67</v>
      </c>
      <c r="Q34" s="1" t="s">
        <v>68</v>
      </c>
    </row>
    <row r="35" spans="1:17" ht="31.5" x14ac:dyDescent="0.25">
      <c r="A35" s="1" t="s">
        <v>101</v>
      </c>
      <c r="B35" s="1" t="s">
        <v>102</v>
      </c>
      <c r="C35" s="1" t="s">
        <v>102</v>
      </c>
      <c r="D35" s="1" t="s">
        <v>101</v>
      </c>
      <c r="E35" s="1" t="s">
        <v>97</v>
      </c>
      <c r="F35" s="1" t="s">
        <v>61</v>
      </c>
      <c r="G35" s="1" t="s">
        <v>62</v>
      </c>
      <c r="H35" s="1" t="s">
        <v>97</v>
      </c>
      <c r="I35" s="2" t="s">
        <v>93</v>
      </c>
      <c r="J35" s="2">
        <v>63218455</v>
      </c>
      <c r="K35" s="2">
        <v>0</v>
      </c>
      <c r="L35" s="2">
        <v>0</v>
      </c>
      <c r="M35" s="1" t="s">
        <v>76</v>
      </c>
      <c r="N35" s="1" t="s">
        <v>65</v>
      </c>
      <c r="O35" s="1" t="s">
        <v>66</v>
      </c>
      <c r="P35" s="1" t="s">
        <v>67</v>
      </c>
      <c r="Q35" s="1" t="s">
        <v>68</v>
      </c>
    </row>
    <row r="36" spans="1:17" ht="31.5" x14ac:dyDescent="0.25">
      <c r="A36" s="1" t="s">
        <v>103</v>
      </c>
      <c r="B36" s="1" t="s">
        <v>104</v>
      </c>
      <c r="C36" s="1" t="s">
        <v>104</v>
      </c>
      <c r="D36" s="1" t="s">
        <v>103</v>
      </c>
      <c r="E36" s="1" t="s">
        <v>105</v>
      </c>
      <c r="F36" s="1" t="s">
        <v>106</v>
      </c>
      <c r="G36" s="1" t="s">
        <v>106</v>
      </c>
      <c r="H36" s="1" t="s">
        <v>105</v>
      </c>
      <c r="I36" s="2" t="s">
        <v>107</v>
      </c>
      <c r="J36" s="2">
        <v>15219916</v>
      </c>
      <c r="K36" s="2">
        <v>0</v>
      </c>
      <c r="L36" s="2">
        <v>0</v>
      </c>
      <c r="M36" s="2" t="s">
        <v>108</v>
      </c>
      <c r="N36" s="1" t="s">
        <v>65</v>
      </c>
      <c r="O36" s="1" t="s">
        <v>66</v>
      </c>
      <c r="P36" s="1" t="s">
        <v>67</v>
      </c>
      <c r="Q36" s="1" t="s">
        <v>68</v>
      </c>
    </row>
    <row r="37" spans="1:17" ht="31.5" x14ac:dyDescent="0.25">
      <c r="A37" s="1" t="s">
        <v>95</v>
      </c>
      <c r="B37" s="1" t="s">
        <v>96</v>
      </c>
      <c r="C37" s="1" t="s">
        <v>96</v>
      </c>
      <c r="D37" s="1" t="s">
        <v>95</v>
      </c>
      <c r="E37" s="1" t="s">
        <v>109</v>
      </c>
      <c r="F37" s="1" t="s">
        <v>110</v>
      </c>
      <c r="G37" s="1" t="s">
        <v>111</v>
      </c>
      <c r="H37" s="1" t="s">
        <v>109</v>
      </c>
      <c r="I37" s="2" t="s">
        <v>63</v>
      </c>
      <c r="J37" s="2">
        <v>49549689</v>
      </c>
      <c r="K37" s="2">
        <v>38434781</v>
      </c>
      <c r="L37" s="2">
        <v>14782608</v>
      </c>
      <c r="M37" s="2" t="s">
        <v>77</v>
      </c>
      <c r="N37" s="1" t="s">
        <v>65</v>
      </c>
      <c r="O37" s="1" t="s">
        <v>66</v>
      </c>
      <c r="P37" s="1" t="s">
        <v>67</v>
      </c>
      <c r="Q37" s="1" t="s">
        <v>68</v>
      </c>
    </row>
    <row r="38" spans="1:17" ht="47.25" x14ac:dyDescent="0.25">
      <c r="A38" s="1" t="s">
        <v>112</v>
      </c>
      <c r="B38" s="1" t="s">
        <v>113</v>
      </c>
      <c r="C38" s="1" t="s">
        <v>113</v>
      </c>
      <c r="D38" s="1" t="s">
        <v>112</v>
      </c>
      <c r="E38" s="1" t="s">
        <v>114</v>
      </c>
      <c r="F38" s="1" t="s">
        <v>115</v>
      </c>
      <c r="G38" s="1" t="s">
        <v>116</v>
      </c>
      <c r="H38" s="1" t="s">
        <v>114</v>
      </c>
      <c r="I38" s="2" t="s">
        <v>75</v>
      </c>
      <c r="J38" s="2">
        <f>2595700+9820559</f>
        <v>12416259</v>
      </c>
      <c r="K38" s="2">
        <v>8582456</v>
      </c>
      <c r="L38" s="2">
        <v>2358812</v>
      </c>
      <c r="M38" s="2" t="s">
        <v>108</v>
      </c>
      <c r="N38" s="1" t="s">
        <v>65</v>
      </c>
      <c r="O38" s="1" t="s">
        <v>66</v>
      </c>
      <c r="P38" s="1" t="s">
        <v>67</v>
      </c>
      <c r="Q38" s="1" t="s">
        <v>68</v>
      </c>
    </row>
    <row r="39" spans="1:17" ht="31.5" x14ac:dyDescent="0.25">
      <c r="A39" s="1" t="s">
        <v>117</v>
      </c>
      <c r="B39" s="1" t="s">
        <v>118</v>
      </c>
      <c r="C39" s="1" t="s">
        <v>118</v>
      </c>
      <c r="D39" s="1" t="s">
        <v>117</v>
      </c>
      <c r="E39" s="1" t="s">
        <v>109</v>
      </c>
      <c r="F39" s="1" t="s">
        <v>110</v>
      </c>
      <c r="G39" s="1" t="s">
        <v>111</v>
      </c>
      <c r="H39" s="1" t="s">
        <v>109</v>
      </c>
      <c r="I39" s="2" t="s">
        <v>89</v>
      </c>
      <c r="J39" s="2">
        <v>16615082</v>
      </c>
      <c r="K39" s="2">
        <v>11447898</v>
      </c>
      <c r="L39" s="2">
        <v>3924993.6</v>
      </c>
      <c r="M39" s="1" t="s">
        <v>76</v>
      </c>
      <c r="N39" s="1" t="s">
        <v>65</v>
      </c>
      <c r="O39" s="1" t="s">
        <v>66</v>
      </c>
      <c r="P39" s="1" t="s">
        <v>67</v>
      </c>
      <c r="Q39" s="1" t="s">
        <v>68</v>
      </c>
    </row>
    <row r="40" spans="1:17" ht="31.5" x14ac:dyDescent="0.25">
      <c r="A40" s="1" t="s">
        <v>112</v>
      </c>
      <c r="B40" s="1" t="s">
        <v>113</v>
      </c>
      <c r="C40" s="1" t="s">
        <v>113</v>
      </c>
      <c r="D40" s="1" t="s">
        <v>112</v>
      </c>
      <c r="E40" s="1" t="s">
        <v>119</v>
      </c>
      <c r="F40" s="1" t="s">
        <v>120</v>
      </c>
      <c r="G40" s="1" t="s">
        <v>120</v>
      </c>
      <c r="H40" s="1" t="s">
        <v>119</v>
      </c>
      <c r="I40" s="1" t="s">
        <v>107</v>
      </c>
      <c r="J40" s="1">
        <v>414737583</v>
      </c>
      <c r="K40" s="1">
        <v>0</v>
      </c>
      <c r="L40" s="1">
        <v>0</v>
      </c>
      <c r="M40" s="1" t="s">
        <v>76</v>
      </c>
      <c r="N40" s="1" t="s">
        <v>65</v>
      </c>
      <c r="O40" s="1" t="s">
        <v>66</v>
      </c>
      <c r="P40" s="1" t="s">
        <v>67</v>
      </c>
      <c r="Q40" s="1" t="s">
        <v>68</v>
      </c>
    </row>
    <row r="41" spans="1:17" ht="31.5" x14ac:dyDescent="0.25">
      <c r="A41" s="1" t="s">
        <v>121</v>
      </c>
      <c r="B41" s="1" t="s">
        <v>122</v>
      </c>
      <c r="C41" s="1" t="s">
        <v>122</v>
      </c>
      <c r="D41" s="1" t="s">
        <v>121</v>
      </c>
      <c r="E41" s="1" t="s">
        <v>123</v>
      </c>
      <c r="F41" s="1" t="s">
        <v>124</v>
      </c>
      <c r="G41" s="1" t="s">
        <v>124</v>
      </c>
      <c r="H41" s="1" t="s">
        <v>123</v>
      </c>
      <c r="I41" s="2" t="s">
        <v>125</v>
      </c>
      <c r="J41" s="2">
        <f>10690040+1839677</f>
        <v>12529717</v>
      </c>
      <c r="K41" s="2">
        <v>10424837.9</v>
      </c>
      <c r="L41" s="2">
        <v>3285138</v>
      </c>
      <c r="M41" s="1" t="s">
        <v>108</v>
      </c>
      <c r="N41" s="1" t="s">
        <v>65</v>
      </c>
      <c r="O41" s="1" t="s">
        <v>66</v>
      </c>
      <c r="P41" s="1" t="s">
        <v>67</v>
      </c>
      <c r="Q41" s="1" t="s">
        <v>68</v>
      </c>
    </row>
    <row r="42" spans="1:17" ht="31.5" x14ac:dyDescent="0.25">
      <c r="A42" s="1" t="s">
        <v>85</v>
      </c>
      <c r="B42" s="1" t="s">
        <v>86</v>
      </c>
      <c r="C42" s="1" t="s">
        <v>86</v>
      </c>
      <c r="D42" s="1" t="s">
        <v>85</v>
      </c>
      <c r="E42" s="1" t="s">
        <v>126</v>
      </c>
      <c r="F42" s="1" t="s">
        <v>127</v>
      </c>
      <c r="G42" s="1" t="s">
        <v>127</v>
      </c>
      <c r="H42" s="1" t="s">
        <v>126</v>
      </c>
      <c r="I42" s="2" t="s">
        <v>107</v>
      </c>
      <c r="J42" s="2">
        <v>2622335</v>
      </c>
      <c r="K42" s="2">
        <v>0</v>
      </c>
      <c r="L42" s="2">
        <v>0</v>
      </c>
      <c r="M42" s="1" t="s">
        <v>76</v>
      </c>
      <c r="N42" s="1" t="s">
        <v>65</v>
      </c>
      <c r="O42" s="1" t="s">
        <v>66</v>
      </c>
      <c r="P42" s="1" t="s">
        <v>67</v>
      </c>
      <c r="Q42" s="1" t="s">
        <v>68</v>
      </c>
    </row>
    <row r="43" spans="1:17" ht="47.25" x14ac:dyDescent="0.25">
      <c r="A43" s="2" t="s">
        <v>128</v>
      </c>
      <c r="B43" s="1" t="s">
        <v>129</v>
      </c>
      <c r="C43" s="1" t="s">
        <v>129</v>
      </c>
      <c r="D43" s="1" t="s">
        <v>128</v>
      </c>
      <c r="E43" s="1" t="s">
        <v>130</v>
      </c>
      <c r="F43" s="1" t="s">
        <v>62</v>
      </c>
      <c r="G43" s="1" t="s">
        <v>62</v>
      </c>
      <c r="H43" s="1" t="s">
        <v>130</v>
      </c>
      <c r="I43" s="2" t="s">
        <v>125</v>
      </c>
      <c r="J43" s="2">
        <v>80862787</v>
      </c>
      <c r="K43" s="2">
        <v>0</v>
      </c>
      <c r="L43" s="2">
        <v>0</v>
      </c>
      <c r="M43" s="1" t="s">
        <v>76</v>
      </c>
      <c r="N43" s="1" t="s">
        <v>65</v>
      </c>
      <c r="O43" s="1" t="s">
        <v>66</v>
      </c>
      <c r="P43" s="1" t="s">
        <v>67</v>
      </c>
      <c r="Q43" s="1" t="s">
        <v>68</v>
      </c>
    </row>
    <row r="44" spans="1:17" ht="31.5" x14ac:dyDescent="0.25">
      <c r="A44" s="2" t="s">
        <v>131</v>
      </c>
      <c r="B44" s="1" t="s">
        <v>132</v>
      </c>
      <c r="C44" s="1" t="s">
        <v>132</v>
      </c>
      <c r="D44" s="1" t="s">
        <v>131</v>
      </c>
      <c r="E44" s="1" t="s">
        <v>130</v>
      </c>
      <c r="F44" s="1" t="s">
        <v>62</v>
      </c>
      <c r="G44" s="1" t="s">
        <v>62</v>
      </c>
      <c r="H44" s="1" t="s">
        <v>130</v>
      </c>
      <c r="I44" s="2" t="s">
        <v>75</v>
      </c>
      <c r="J44" s="2">
        <v>29974784</v>
      </c>
      <c r="K44" s="2">
        <v>15913829</v>
      </c>
      <c r="L44" s="2">
        <v>7956914.4000000004</v>
      </c>
      <c r="M44" s="1" t="s">
        <v>108</v>
      </c>
      <c r="N44" s="1" t="s">
        <v>65</v>
      </c>
      <c r="O44" s="1" t="s">
        <v>66</v>
      </c>
      <c r="P44" s="1" t="s">
        <v>67</v>
      </c>
      <c r="Q44" s="1" t="s">
        <v>68</v>
      </c>
    </row>
    <row r="45" spans="1:17" ht="31.5" x14ac:dyDescent="0.25">
      <c r="A45" s="2" t="s">
        <v>133</v>
      </c>
      <c r="B45" s="1" t="s">
        <v>134</v>
      </c>
      <c r="C45" s="1" t="s">
        <v>134</v>
      </c>
      <c r="D45" s="1" t="s">
        <v>133</v>
      </c>
      <c r="E45" s="1" t="s">
        <v>130</v>
      </c>
      <c r="F45" s="1" t="s">
        <v>62</v>
      </c>
      <c r="G45" s="1" t="s">
        <v>62</v>
      </c>
      <c r="H45" s="1" t="s">
        <v>130</v>
      </c>
      <c r="I45" s="2" t="s">
        <v>75</v>
      </c>
      <c r="J45" s="2">
        <v>2622338</v>
      </c>
      <c r="K45" s="2">
        <v>0</v>
      </c>
      <c r="L45" s="2">
        <v>0</v>
      </c>
      <c r="M45" s="1" t="s">
        <v>76</v>
      </c>
      <c r="N45" s="1" t="s">
        <v>65</v>
      </c>
      <c r="O45" s="1" t="s">
        <v>66</v>
      </c>
      <c r="P45" s="1" t="s">
        <v>67</v>
      </c>
      <c r="Q45" s="1" t="s">
        <v>68</v>
      </c>
    </row>
    <row r="46" spans="1:17" ht="78.75" x14ac:dyDescent="0.25">
      <c r="A46" s="2" t="s">
        <v>135</v>
      </c>
      <c r="B46" s="1" t="s">
        <v>136</v>
      </c>
      <c r="C46" s="1" t="s">
        <v>136</v>
      </c>
      <c r="D46" s="1" t="s">
        <v>135</v>
      </c>
      <c r="E46" s="1" t="s">
        <v>137</v>
      </c>
      <c r="F46" s="1" t="s">
        <v>138</v>
      </c>
      <c r="G46" s="1" t="s">
        <v>139</v>
      </c>
      <c r="H46" s="1" t="s">
        <v>137</v>
      </c>
      <c r="I46" s="2" t="s">
        <v>140</v>
      </c>
      <c r="J46" s="2">
        <f>27672042+128210172</f>
        <v>155882214</v>
      </c>
      <c r="K46" s="2">
        <f>33407153.9+29721667+23066598+26204169.5</f>
        <v>112399588.40000001</v>
      </c>
      <c r="L46" s="2">
        <f>28429420.8+1248896.2</f>
        <v>29678317</v>
      </c>
      <c r="M46" s="1" t="s">
        <v>64</v>
      </c>
      <c r="N46" s="1" t="s">
        <v>65</v>
      </c>
      <c r="O46" s="1" t="s">
        <v>66</v>
      </c>
      <c r="P46" s="1" t="s">
        <v>67</v>
      </c>
      <c r="Q46" s="1" t="s">
        <v>68</v>
      </c>
    </row>
    <row r="47" spans="1:17" ht="31.5" x14ac:dyDescent="0.25">
      <c r="A47" s="2" t="s">
        <v>141</v>
      </c>
      <c r="B47" s="1" t="s">
        <v>142</v>
      </c>
      <c r="C47" s="1" t="s">
        <v>142</v>
      </c>
      <c r="D47" s="1" t="s">
        <v>141</v>
      </c>
      <c r="E47" s="1" t="s">
        <v>130</v>
      </c>
      <c r="F47" s="1" t="s">
        <v>62</v>
      </c>
      <c r="G47" s="1" t="s">
        <v>62</v>
      </c>
      <c r="H47" s="1" t="s">
        <v>130</v>
      </c>
      <c r="I47" s="2" t="s">
        <v>93</v>
      </c>
      <c r="J47" s="2">
        <v>5355000</v>
      </c>
      <c r="K47" s="2">
        <v>0</v>
      </c>
      <c r="L47" s="2">
        <v>0</v>
      </c>
      <c r="M47" s="1" t="s">
        <v>76</v>
      </c>
      <c r="N47" s="1" t="s">
        <v>65</v>
      </c>
      <c r="O47" s="1" t="s">
        <v>66</v>
      </c>
      <c r="P47" s="1" t="s">
        <v>67</v>
      </c>
      <c r="Q47" s="1" t="s">
        <v>68</v>
      </c>
    </row>
    <row r="48" spans="1:17" ht="31.5" x14ac:dyDescent="0.25">
      <c r="A48" s="2" t="s">
        <v>112</v>
      </c>
      <c r="B48" s="1" t="s">
        <v>113</v>
      </c>
      <c r="C48" s="1" t="s">
        <v>113</v>
      </c>
      <c r="D48" s="1" t="s">
        <v>112</v>
      </c>
      <c r="E48" s="1" t="s">
        <v>143</v>
      </c>
      <c r="F48" s="1" t="s">
        <v>144</v>
      </c>
      <c r="G48" s="1" t="s">
        <v>145</v>
      </c>
      <c r="H48" s="1" t="s">
        <v>146</v>
      </c>
      <c r="I48" s="2" t="s">
        <v>93</v>
      </c>
      <c r="J48" s="2">
        <v>6588088</v>
      </c>
      <c r="K48" s="2">
        <v>0</v>
      </c>
      <c r="L48" s="2">
        <v>0</v>
      </c>
      <c r="M48" s="1" t="s">
        <v>98</v>
      </c>
      <c r="N48" s="1" t="s">
        <v>65</v>
      </c>
      <c r="O48" s="1" t="s">
        <v>66</v>
      </c>
      <c r="P48" s="1" t="s">
        <v>67</v>
      </c>
      <c r="Q48" s="1" t="s">
        <v>68</v>
      </c>
    </row>
    <row r="49" spans="1:17" ht="31.5" x14ac:dyDescent="0.25">
      <c r="A49" s="2" t="s">
        <v>135</v>
      </c>
      <c r="B49" s="1" t="s">
        <v>136</v>
      </c>
      <c r="C49" s="1" t="s">
        <v>136</v>
      </c>
      <c r="D49" s="1" t="s">
        <v>135</v>
      </c>
      <c r="E49" s="1" t="s">
        <v>130</v>
      </c>
      <c r="F49" s="1" t="s">
        <v>62</v>
      </c>
      <c r="G49" s="1" t="s">
        <v>62</v>
      </c>
      <c r="H49" s="1" t="s">
        <v>130</v>
      </c>
      <c r="I49" s="2" t="s">
        <v>147</v>
      </c>
      <c r="J49" s="2">
        <v>41388940</v>
      </c>
      <c r="K49" s="2">
        <v>6014475</v>
      </c>
      <c r="L49" s="2">
        <v>7804366</v>
      </c>
      <c r="M49" s="1" t="s">
        <v>98</v>
      </c>
      <c r="N49" s="1" t="s">
        <v>65</v>
      </c>
      <c r="O49" s="1" t="s">
        <v>66</v>
      </c>
      <c r="P49" s="1" t="s">
        <v>67</v>
      </c>
      <c r="Q49" s="1" t="s">
        <v>68</v>
      </c>
    </row>
    <row r="50" spans="1:17" ht="31.5" x14ac:dyDescent="0.25">
      <c r="A50" s="2" t="s">
        <v>135</v>
      </c>
      <c r="B50" s="1" t="s">
        <v>136</v>
      </c>
      <c r="C50" s="1" t="s">
        <v>136</v>
      </c>
      <c r="D50" s="1" t="s">
        <v>135</v>
      </c>
      <c r="E50" s="1" t="s">
        <v>130</v>
      </c>
      <c r="F50" s="1" t="s">
        <v>62</v>
      </c>
      <c r="G50" s="1" t="s">
        <v>62</v>
      </c>
      <c r="H50" s="1" t="s">
        <v>130</v>
      </c>
      <c r="I50" s="2" t="s">
        <v>147</v>
      </c>
      <c r="J50" s="2">
        <v>235557456</v>
      </c>
      <c r="K50" s="2">
        <v>0</v>
      </c>
      <c r="L50" s="2">
        <v>0</v>
      </c>
      <c r="M50" s="1" t="s">
        <v>148</v>
      </c>
      <c r="N50" s="1" t="s">
        <v>65</v>
      </c>
      <c r="O50" s="1" t="s">
        <v>66</v>
      </c>
      <c r="P50" s="1" t="s">
        <v>67</v>
      </c>
      <c r="Q50" s="1" t="s">
        <v>68</v>
      </c>
    </row>
    <row r="51" spans="1:17" ht="31.5" x14ac:dyDescent="0.25">
      <c r="A51" s="2" t="s">
        <v>133</v>
      </c>
      <c r="B51" s="1" t="s">
        <v>134</v>
      </c>
      <c r="C51" s="1" t="s">
        <v>134</v>
      </c>
      <c r="D51" s="1" t="s">
        <v>133</v>
      </c>
      <c r="E51" s="1" t="s">
        <v>130</v>
      </c>
      <c r="F51" s="1" t="s">
        <v>62</v>
      </c>
      <c r="G51" s="1" t="s">
        <v>62</v>
      </c>
      <c r="H51" s="1" t="s">
        <v>130</v>
      </c>
      <c r="I51" s="2" t="s">
        <v>93</v>
      </c>
      <c r="J51" s="2">
        <v>21870690</v>
      </c>
      <c r="K51" s="2">
        <v>16230614</v>
      </c>
      <c r="L51" s="2">
        <v>7608101</v>
      </c>
      <c r="M51" s="1" t="s">
        <v>77</v>
      </c>
      <c r="N51" s="1" t="s">
        <v>65</v>
      </c>
      <c r="O51" s="1" t="s">
        <v>66</v>
      </c>
      <c r="P51" s="1" t="s">
        <v>67</v>
      </c>
      <c r="Q51" s="1" t="s">
        <v>68</v>
      </c>
    </row>
    <row r="52" spans="1:17" ht="31.5" x14ac:dyDescent="0.25">
      <c r="A52" s="2" t="s">
        <v>149</v>
      </c>
      <c r="B52" s="1" t="s">
        <v>150</v>
      </c>
      <c r="C52" s="1" t="s">
        <v>150</v>
      </c>
      <c r="D52" s="1" t="s">
        <v>149</v>
      </c>
      <c r="E52" s="1" t="s">
        <v>151</v>
      </c>
      <c r="F52" s="1" t="s">
        <v>152</v>
      </c>
      <c r="G52" s="1" t="s">
        <v>153</v>
      </c>
      <c r="H52" s="1" t="s">
        <v>154</v>
      </c>
      <c r="I52" s="2" t="s">
        <v>107</v>
      </c>
      <c r="J52" s="2">
        <f>4978030+6361026</f>
        <v>11339056</v>
      </c>
      <c r="K52" s="2">
        <v>3100976</v>
      </c>
      <c r="L52" s="2">
        <v>1679229</v>
      </c>
      <c r="M52" s="1" t="s">
        <v>76</v>
      </c>
      <c r="N52" s="1" t="s">
        <v>65</v>
      </c>
      <c r="O52" s="1" t="s">
        <v>66</v>
      </c>
      <c r="P52" s="1" t="s">
        <v>67</v>
      </c>
      <c r="Q52" s="1" t="s">
        <v>68</v>
      </c>
    </row>
    <row r="53" spans="1:17" ht="189" x14ac:dyDescent="0.25">
      <c r="A53" s="2" t="s">
        <v>155</v>
      </c>
      <c r="B53" s="1" t="s">
        <v>156</v>
      </c>
      <c r="C53" s="1" t="s">
        <v>156</v>
      </c>
      <c r="D53" s="1" t="s">
        <v>155</v>
      </c>
      <c r="E53" s="1" t="s">
        <v>157</v>
      </c>
      <c r="F53" s="1" t="s">
        <v>158</v>
      </c>
      <c r="G53" s="1" t="s">
        <v>159</v>
      </c>
      <c r="H53" s="1" t="s">
        <v>157</v>
      </c>
      <c r="I53" s="2" t="s">
        <v>160</v>
      </c>
      <c r="J53" s="2">
        <f>64153261+21461826+10062432</f>
        <v>95677519</v>
      </c>
      <c r="K53" s="2">
        <f>46958016+6708288+3199182</f>
        <v>56865486</v>
      </c>
      <c r="L53" s="2">
        <v>18615499</v>
      </c>
      <c r="M53" s="1" t="s">
        <v>108</v>
      </c>
      <c r="N53" s="1" t="s">
        <v>65</v>
      </c>
      <c r="O53" s="1" t="s">
        <v>66</v>
      </c>
      <c r="P53" s="1" t="s">
        <v>67</v>
      </c>
      <c r="Q53" s="1" t="s">
        <v>68</v>
      </c>
    </row>
    <row r="54" spans="1:17" ht="31.5" x14ac:dyDescent="0.25">
      <c r="A54" s="2" t="s">
        <v>131</v>
      </c>
      <c r="B54" s="1" t="s">
        <v>132</v>
      </c>
      <c r="C54" s="1" t="s">
        <v>132</v>
      </c>
      <c r="D54" s="1" t="s">
        <v>131</v>
      </c>
      <c r="E54" s="1" t="s">
        <v>151</v>
      </c>
      <c r="F54" s="1" t="s">
        <v>152</v>
      </c>
      <c r="G54" s="1" t="s">
        <v>153</v>
      </c>
      <c r="H54" s="1" t="s">
        <v>154</v>
      </c>
      <c r="I54" s="2" t="s">
        <v>93</v>
      </c>
      <c r="J54" s="2">
        <f>494353062+11789242</f>
        <v>506142304</v>
      </c>
      <c r="K54" s="2">
        <v>8137138</v>
      </c>
      <c r="L54" s="2">
        <v>3768750</v>
      </c>
      <c r="M54" s="1" t="s">
        <v>161</v>
      </c>
      <c r="N54" s="1" t="s">
        <v>65</v>
      </c>
      <c r="O54" s="1" t="s">
        <v>66</v>
      </c>
      <c r="P54" s="1" t="s">
        <v>67</v>
      </c>
      <c r="Q54" s="1" t="s">
        <v>68</v>
      </c>
    </row>
    <row r="55" spans="1:17" ht="31.5" x14ac:dyDescent="0.25">
      <c r="A55" s="2" t="s">
        <v>135</v>
      </c>
      <c r="B55" s="1" t="s">
        <v>136</v>
      </c>
      <c r="C55" s="1" t="s">
        <v>136</v>
      </c>
      <c r="D55" s="1" t="s">
        <v>135</v>
      </c>
      <c r="E55" s="1" t="s">
        <v>162</v>
      </c>
      <c r="F55" s="1" t="s">
        <v>163</v>
      </c>
      <c r="G55" s="1" t="s">
        <v>163</v>
      </c>
      <c r="H55" s="1" t="s">
        <v>162</v>
      </c>
      <c r="I55" s="2" t="s">
        <v>164</v>
      </c>
      <c r="J55" s="2">
        <v>690903976</v>
      </c>
      <c r="K55" s="2">
        <v>293877694</v>
      </c>
      <c r="L55" s="2">
        <v>89320413</v>
      </c>
      <c r="M55" s="1" t="s">
        <v>165</v>
      </c>
      <c r="N55" s="1" t="s">
        <v>65</v>
      </c>
      <c r="O55" s="1" t="s">
        <v>66</v>
      </c>
      <c r="P55" s="1" t="s">
        <v>67</v>
      </c>
      <c r="Q55" s="1" t="s">
        <v>68</v>
      </c>
    </row>
  </sheetData>
  <pageMargins left="0.7" right="0.7" top="0.75" bottom="0.75" header="0.3" footer="0.3"/>
  <ignoredErrors>
    <ignoredError sqref="A1:Q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2023-01-20T05:39:26Z</dcterms:modified>
</cp:coreProperties>
</file>